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ignacioicod\Desktop\Python en Excel\Analisis Cluster II\"/>
    </mc:Choice>
  </mc:AlternateContent>
  <xr:revisionPtr revIDLastSave="0" documentId="13_ncr:1_{7E6D2426-5D5D-471E-AF24-6C845F3711E2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Marvel_Studios" sheetId="3" r:id="rId1"/>
    <sheet name="Codigo Python" sheetId="6" r:id="rId2"/>
    <sheet name="Analisis" sheetId="7" r:id="rId3"/>
  </sheets>
  <definedNames>
    <definedName name="SegmentaciónDeDatos_categoría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6" l="1" a="1"/>
  <c r="D2" i="6" s="1"/>
  <c r="D3" i="6" l="1" a="1"/>
  <c r="D3" i="6" s="1"/>
  <c r="D4" i="6" s="1" a="1"/>
  <c r="D4" i="6" s="1"/>
  <c r="D5" i="6" l="1" a="1"/>
  <c r="D5" i="6" s="1"/>
  <c r="D6" i="6" s="1" a="1"/>
  <c r="D6" i="6" s="1"/>
  <c r="D7" i="6" s="1" a="1"/>
  <c r="D7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2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3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#Definiendo el Dataframe
df=xl(%P2%, headers=True)</code>
    </pythonScript>
    <pythonScript>
      <code># Separa columnas numericas y las de texto antes de escalar
df_numericas = df.select_dtypes(include=['number'])
df_texto = df.select_dtypes(include=['object'])
# Mostrar resultados
print("Columnas numéricas:")
print(df_numericas.columns.tolist())
print("\nColumnas de texto:")
print(df_texto.columns.tolist())</code>
    </pythonScript>
    <pythonScript>
      <code># Importamos la clase StandardScaler
from sklearn.preprocessing import StandardScaler
scaler = StandardScaler()
df_scaled = scaler.fit_transform(df_numericas)
# Crear nuevo DataFrame con datos escalados que lo llamamos df_X
df_X = pd.DataFrame(df_scaled, index=df.index, columns=df_numericas.columns)
df_X.head(10)</code>
    </pythonScript>
    <pythonScript>
      <code># Importa el algoritmo KMeans desde la biblioteca scikit-learn
from sklearn.cluster import KMeans
# Procedemos a configurar el cluster para lo cual
# Instanciamos un objeto KMeans. El valor de k=3 fue elegido aplicando 
# una combinación de la inercia y el coeficiente de silueta
k_means = KMeans(n_clusters = 3, n_init = 50, random_state = 54321)
# Realizamos el agrupamiento en los datos escalados
k_means.fit(df_X)
# Etiquetas de los cluster
k_means.labels_</code>
    </pythonScript>
    <pythonScript>
      <code>## Agregar una nueva columna al DataFrame original(df)
# o inicial con las asignaciones de clúster (el array)
df['Cluster'] = k_means.labels_</code>
    </pythonScript>
    <pythonScript>
      <code>#Enviamos nuestro dataframe (df) modificado
# con el cluster asignado a cada registro a la hoja de calculo
df</code>
    </pythonScript>
  </pythonScripts>
</python>
</file>

<file path=xl/sharedStrings.xml><?xml version="1.0" encoding="utf-8"?>
<sst xmlns="http://schemas.openxmlformats.org/spreadsheetml/2006/main" count="122" uniqueCount="98">
  <si>
    <t>Iron Man</t>
  </si>
  <si>
    <t>Iron Man 2</t>
  </si>
  <si>
    <t>Thor</t>
  </si>
  <si>
    <t>Iron Man 3</t>
  </si>
  <si>
    <t>Ant-Man</t>
  </si>
  <si>
    <t>Doctor Strange</t>
  </si>
  <si>
    <t>Thor: Ragnarok</t>
  </si>
  <si>
    <t>Black Panther</t>
  </si>
  <si>
    <t>Eternals</t>
  </si>
  <si>
    <t>El Increíble Hulk</t>
  </si>
  <si>
    <t>Capitán América: El primer vengador</t>
  </si>
  <si>
    <t>Los Vengadores</t>
  </si>
  <si>
    <t>Thor: El mundo oscuro</t>
  </si>
  <si>
    <t>Capitán América: El Soldado de Invierno</t>
  </si>
  <si>
    <t>Guardianes de la Galaxia</t>
  </si>
  <si>
    <t>Vengadores: La era de Ultrón</t>
  </si>
  <si>
    <t>Ant-Man: El hombre hormiga</t>
  </si>
  <si>
    <t>Capitán América: Civil War</t>
  </si>
  <si>
    <t>Guardianes de la Galaxia Vol. 2</t>
  </si>
  <si>
    <t>Spider-Man: De regreso a casa</t>
  </si>
  <si>
    <t>Black Panther: Pantera Negra</t>
  </si>
  <si>
    <t>Vengadores: Infinity War</t>
  </si>
  <si>
    <t>Ant-Man y la Avispa</t>
  </si>
  <si>
    <t>Capitana Marvel</t>
  </si>
  <si>
    <t>Spider-Man: Lejos de casa</t>
  </si>
  <si>
    <t>Viuda Negra</t>
  </si>
  <si>
    <t>Shang-Chi y la leyenda de los Diez Anillos</t>
  </si>
  <si>
    <t>Spider-Man: Sin camino a casa</t>
  </si>
  <si>
    <t>Doctor Strange en el multiverso de la locura</t>
  </si>
  <si>
    <t>Thor: Amor y trueno</t>
  </si>
  <si>
    <t>Black Panther: Wakanda por siempre</t>
  </si>
  <si>
    <t>Spider-Man</t>
  </si>
  <si>
    <t>film</t>
  </si>
  <si>
    <t>Vengadores: End game</t>
  </si>
  <si>
    <t>Vengadores</t>
  </si>
  <si>
    <t>Capitán América</t>
  </si>
  <si>
    <t>Guardianes</t>
  </si>
  <si>
    <t>Única</t>
  </si>
  <si>
    <t>https://www.the-numbers.com/movie/Ant-Man#tab=summary</t>
  </si>
  <si>
    <t>https://www.the-numbers.com/movie/Ant-Man-and-the-Wasp#tab=summary</t>
  </si>
  <si>
    <t>https://www.the-numbers.com/movie/Avengers-Age-of-Ultron#tab=summary</t>
  </si>
  <si>
    <t>https://www.the-numbers.com/movie/Avengers-Endgame-(2019)#tab=summary</t>
  </si>
  <si>
    <t>https://www.the-numbers.com/movie/Avengers-Infinity-War#tab=summary</t>
  </si>
  <si>
    <t>https://www.the-numbers.com/movie/Black-Panther#tab=summary</t>
  </si>
  <si>
    <t>https://www.the-numbers.com/movie/Black-Panther-Wakanda-Forever-(2022)#tab=box-office</t>
  </si>
  <si>
    <t>https://www.the-numbers.com/movie/Black-Widow-(2021)#tab=summary</t>
  </si>
  <si>
    <t>https://www.the-numbers.com/movie/Captain-America-The-First-Avenger#tab=summary</t>
  </si>
  <si>
    <t>https://www.the-numbers.com/movie/Captain-America-Civil-War#tab=summary</t>
  </si>
  <si>
    <t>https://www.the-numbers.com/movie/Captain-America-The-Winter-Soldier#tab=summary</t>
  </si>
  <si>
    <t>https://www.the-numbers.com/movie/Captain-Marvel-(2019)#tab=summary</t>
  </si>
  <si>
    <t>https://www.the-numbers.com/movie/Doctor-Strange-(2016)#tab=summary</t>
  </si>
  <si>
    <t>https://www.the-numbers.com/movie/Doctor-Strange-in-the-Multiverse-of-Madness-(2022)#tab=summary</t>
  </si>
  <si>
    <t>https://www.the-numbers.com/movie/Eternals-(2021)#tab=summary</t>
  </si>
  <si>
    <t>https://www.the-numbers.com/movie/Guardians-of-the-Galaxy#tab=summary</t>
  </si>
  <si>
    <t>https://www.the-numbers.com/movie/Guardians-of-the-Galaxy-Vol-2#tab=summary</t>
  </si>
  <si>
    <t>https://www.the-numbers.com/movie/Iron-Man#tab=summary</t>
  </si>
  <si>
    <t>https://www.the-numbers.com/movie/Iron-Man-2#tab=summary</t>
  </si>
  <si>
    <t>https://www.the-numbers.com/movie/Iron-Man-3#tab=summary</t>
  </si>
  <si>
    <t>https://www.the-numbers.com/movie/Shang-Chi-and-the-Legend-of-the-Ten-Rings-(2021)#tab=summary</t>
  </si>
  <si>
    <t>https://www.the-numbers.com/movie/Spider-Man-Far-From-Home-(2019)#tab=summary</t>
  </si>
  <si>
    <t>https://www.the-numbers.com/movie/Spider-Man-Homecoming#tab=summary</t>
  </si>
  <si>
    <t>https://www.the-numbers.com/movie/Spider-Man-No-Way-Home-(2021)#tab=summary</t>
  </si>
  <si>
    <t>https://www.the-numbers.com/movie/Avengers-The-(2012)#tab=summary</t>
  </si>
  <si>
    <t>https://www.the-numbers.com/movie/Thor-The-Dark-World#tab=box-office</t>
  </si>
  <si>
    <t>https://www.the-numbers.com/movie/Thor-Love-and-Thunder-(2022)#tab=summary</t>
  </si>
  <si>
    <t>https://www.the-numbers.com/movie/Thor-Ragnarok#tab=summary</t>
  </si>
  <si>
    <t>https://www.the-numbers.com/movie/Thor#tab=summary</t>
  </si>
  <si>
    <t>categoría</t>
  </si>
  <si>
    <t>% del presupuesto recuperado</t>
  </si>
  <si>
    <t>puntuación de los críticos (%)</t>
  </si>
  <si>
    <t>puntuación del público (%)</t>
  </si>
  <si>
    <t>desviación entre el público y los críticos (%)</t>
  </si>
  <si>
    <t>Caída entre el primer y el segundo fin de semana</t>
  </si>
  <si>
    <t>% de la recaudación del fin de semana de estreno</t>
  </si>
  <si>
    <t>% de la recaudación nacional</t>
  </si>
  <si>
    <t>% de la recaudación internacional</t>
  </si>
  <si>
    <t>% del presupuesto del fin de semana de estreno</t>
  </si>
  <si>
    <t>Año</t>
  </si>
  <si>
    <t>Fuente</t>
  </si>
  <si>
    <t>recaudación mundial (M$)</t>
  </si>
  <si>
    <t>presupuesto (M$)</t>
  </si>
  <si>
    <t>recaudación nacional (M$)</t>
  </si>
  <si>
    <t>recaudación internacional (M$)</t>
  </si>
  <si>
    <t>primer fin de semana (M$)</t>
  </si>
  <si>
    <t>segundo fin de semana (M$)</t>
  </si>
  <si>
    <t>Pasos del analisis con Python</t>
  </si>
  <si>
    <r>
      <t xml:space="preserve">Definimos el Dataframe </t>
    </r>
    <r>
      <rPr>
        <b/>
        <sz val="11"/>
        <color rgb="FFFF0000"/>
        <rFont val="Calibri"/>
        <family val="2"/>
        <scheme val="minor"/>
      </rPr>
      <t>df</t>
    </r>
  </si>
  <si>
    <r>
      <t xml:space="preserve">Separamos las columnas numericas de las de texto </t>
    </r>
    <r>
      <rPr>
        <b/>
        <sz val="11"/>
        <color rgb="FFFF0000"/>
        <rFont val="Calibri"/>
        <family val="2"/>
        <scheme val="minor"/>
      </rPr>
      <t>df_numericas</t>
    </r>
  </si>
  <si>
    <r>
      <t xml:space="preserve">Escalar los datos númericos antes de agruparlos con k-medias </t>
    </r>
    <r>
      <rPr>
        <b/>
        <sz val="11"/>
        <color rgb="FFFF0000"/>
        <rFont val="Calibri"/>
        <family val="2"/>
        <scheme val="minor"/>
      </rPr>
      <t>df_X</t>
    </r>
  </si>
  <si>
    <r>
      <t xml:space="preserve">Cluster Agrupar los datos con k-medias obtenemos </t>
    </r>
    <r>
      <rPr>
        <b/>
        <sz val="11"/>
        <color rgb="FFFF0000"/>
        <rFont val="Calibri"/>
        <family val="2"/>
        <scheme val="minor"/>
      </rPr>
      <t>k_means.labels_</t>
    </r>
  </si>
  <si>
    <r>
      <t xml:space="preserve">Fusionar las etiquetas de los clústeres al dataframe </t>
    </r>
    <r>
      <rPr>
        <b/>
        <sz val="11"/>
        <color rgb="FFFF0000"/>
        <rFont val="Calibri"/>
        <family val="2"/>
        <scheme val="minor"/>
      </rPr>
      <t>df['Cluster'] = k_means.labels_</t>
    </r>
  </si>
  <si>
    <r>
      <t xml:space="preserve">Generar el DataFrame con Cluster </t>
    </r>
    <r>
      <rPr>
        <sz val="11"/>
        <color rgb="FFFF0000"/>
        <rFont val="Calibri"/>
        <family val="2"/>
        <scheme val="minor"/>
      </rPr>
      <t>df</t>
    </r>
  </si>
  <si>
    <t>Total general</t>
  </si>
  <si>
    <t>Cluster</t>
  </si>
  <si>
    <t>Promedio recaudación (M$)</t>
  </si>
  <si>
    <t>Promedio puntuación de los críticos (%)</t>
  </si>
  <si>
    <t>Promedio puntuación del público (%)</t>
  </si>
  <si>
    <t>Cuenta de film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</si>
</sst>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#,##0.0\ &quot;M$&quot;"/>
    <numFmt numFmtId="166" formatCode="0;\-0;&quot;None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rgb="FF0000FF"/>
      <name val="Arial"/>
      <family val="2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wrapText="1"/>
    </xf>
    <xf numFmtId="0" fontId="3" fillId="0" borderId="0" xfId="0" applyFont="1"/>
    <xf numFmtId="9" fontId="3" fillId="0" borderId="0" xfId="0" applyNumberFormat="1" applyFont="1"/>
    <xf numFmtId="9" fontId="3" fillId="0" borderId="0" xfId="1" applyFont="1"/>
    <xf numFmtId="164" fontId="3" fillId="0" borderId="0" xfId="1" applyNumberFormat="1" applyFont="1"/>
    <xf numFmtId="164" fontId="3" fillId="0" borderId="0" xfId="0" applyNumberFormat="1" applyFont="1"/>
    <xf numFmtId="0" fontId="4" fillId="0" borderId="0" xfId="0" applyFont="1"/>
    <xf numFmtId="165" fontId="3" fillId="0" borderId="0" xfId="0" applyNumberFormat="1" applyFont="1"/>
    <xf numFmtId="0" fontId="0" fillId="0" borderId="0" xfId="0" applyAlignment="1">
      <alignment horizontal="left" vertical="center"/>
    </xf>
    <xf numFmtId="0" fontId="6" fillId="0" borderId="0" xfId="0" applyFont="1"/>
    <xf numFmtId="0" fontId="7" fillId="0" borderId="0" xfId="0" applyFont="1"/>
    <xf numFmtId="0" fontId="0" fillId="0" borderId="0" xfId="0" applyAlignment="1">
      <alignment vertical="center"/>
    </xf>
    <xf numFmtId="166" fontId="0" fillId="0" borderId="0" xfId="0" applyNumberFormat="1"/>
    <xf numFmtId="0" fontId="0" fillId="0" borderId="0" xfId="0" applyAlignment="1">
      <alignment horizontal="left"/>
    </xf>
    <xf numFmtId="10" fontId="0" fillId="0" borderId="0" xfId="0" applyNumberFormat="1"/>
    <xf numFmtId="4" fontId="0" fillId="0" borderId="0" xfId="0" applyNumberFormat="1"/>
    <xf numFmtId="0" fontId="10" fillId="0" borderId="0" xfId="0" pivotButton="1" applyFont="1"/>
    <xf numFmtId="0" fontId="10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Porcentaje" xfId="1" builtinId="5"/>
  </cellStyles>
  <dxfs count="23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rgb="FF0000FF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#,##0.0\ &quot;M$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#,##0.0\ &quot;M$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#,##0.0\ &quot;M$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#,##0.0\ &quot;M$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#,##0.0\ &quot;M$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#,##0.0\ &quot;M$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ichStyles" Target="richData/richStyles.xml"/><Relationship Id="rId18" Type="http://schemas.microsoft.com/office/2023/09/relationships/Python" Target="pytho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Array" Target="richData/rdarray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microsoft.com/office/2007/relationships/slicerCache" Target="slicerCaches/slicerCache1.xml"/><Relationship Id="rId15" Type="http://schemas.microsoft.com/office/2017/06/relationships/rdSupportingPropertyBag" Target="richData/rdsupportingpropertybag.xml"/><Relationship Id="rId10" Type="http://schemas.microsoft.com/office/2017/06/relationships/rdRichValue" Target="richData/rdrichvalue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Relationship Id="rId14" Type="http://schemas.microsoft.com/office/2017/06/relationships/rdSupportingPropertyBagStructure" Target="richData/rdsupportingpropertybagstructur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323847</xdr:colOff>
      <xdr:row>7</xdr:row>
      <xdr:rowOff>19051</xdr:rowOff>
    </xdr:from>
    <xdr:to>
      <xdr:col>5</xdr:col>
      <xdr:colOff>885824</xdr:colOff>
      <xdr:row>13</xdr:row>
      <xdr:rowOff>38101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2" name="categoría">
              <a:extLst>
                <a:ext uri="{FF2B5EF4-FFF2-40B4-BE49-F238E27FC236}">
                  <a16:creationId xmlns:a16="http://schemas.microsoft.com/office/drawing/2014/main" id="{8A353127-3103-B7A1-919A-CBD7FA2F4CB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egoría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3847" y="1352551"/>
              <a:ext cx="6848477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Ignacio González Gómez" refreshedDate="45917.874869560183" createdVersion="8" refreshedVersion="8" minRefreshableVersion="3" recordCount="30" xr:uid="{4769E746-CB94-4EA5-9F6D-C80F92A55B52}">
  <cacheSource type="worksheet">
    <worksheetSource ref="D7:W37" sheet="Codigo Python"/>
  </cacheSource>
  <cacheFields count="20">
    <cacheField name="film" numFmtId="0">
      <sharedItems count="30">
        <s v="Ant-Man: El hombre hormiga"/>
        <s v="Ant-Man y la Avispa"/>
        <s v="Vengadores: La era de Ultrón"/>
        <s v="Vengadores: End game"/>
        <s v="Vengadores: Infinity War"/>
        <s v="Black Panther: Pantera Negra"/>
        <s v="Black Panther: Wakanda por siempre"/>
        <s v="Viuda Negra"/>
        <s v="Capitán América: El primer vengador"/>
        <s v="Capitán América: Civil War"/>
        <s v="Capitán América: El Soldado de Invierno"/>
        <s v="Capitana Marvel"/>
        <s v="Doctor Strange"/>
        <s v="Doctor Strange en el multiverso de la locura"/>
        <s v="Eternals"/>
        <s v="Guardianes de la Galaxia"/>
        <s v="Guardianes de la Galaxia Vol. 2"/>
        <s v="El Increíble Hulk"/>
        <s v="Iron Man"/>
        <s v="Iron Man 2"/>
        <s v="Iron Man 3"/>
        <s v="Shang-Chi y la leyenda de los Diez Anillos"/>
        <s v="Spider-Man: Lejos de casa"/>
        <s v="Spider-Man: De regreso a casa"/>
        <s v="Spider-Man: Sin camino a casa"/>
        <s v="Los Vengadores"/>
        <s v="Thor: El mundo oscuro"/>
        <s v="Thor: Amor y trueno"/>
        <s v="Thor: Ragnarok"/>
        <s v="Thor"/>
      </sharedItems>
    </cacheField>
    <cacheField name="categoría" numFmtId="0">
      <sharedItems count="11">
        <s v="Ant-Man"/>
        <s v="Vengadores"/>
        <s v="Black Panther"/>
        <s v="Única"/>
        <s v="Capitán América"/>
        <s v="Doctor Strange"/>
        <s v="Guardianes"/>
        <s v="Iron Man"/>
        <s v="Spider-Man"/>
        <s v="Los Vengadores"/>
        <s v="Thor"/>
      </sharedItems>
    </cacheField>
    <cacheField name="recaudación mundial (M$)" numFmtId="0">
      <sharedItems containsSemiMixedTypes="0" containsString="0" containsNumber="1" containsInteger="1" minValue="265" maxValue="2797"/>
    </cacheField>
    <cacheField name="% del presupuesto recuperado" numFmtId="0">
      <sharedItems containsSemiMixedTypes="0" containsString="0" containsNumber="1" minValue="1.895" maxValue="9.5549999999999997"/>
    </cacheField>
    <cacheField name="puntuación de los críticos (%)" numFmtId="0">
      <sharedItems containsSemiMixedTypes="0" containsString="0" containsNumber="1" minValue="0.47" maxValue="0.96"/>
    </cacheField>
    <cacheField name="puntuación del público (%)" numFmtId="0">
      <sharedItems containsSemiMixedTypes="0" containsString="0" containsNumber="1" minValue="0.45" maxValue="0.96"/>
    </cacheField>
    <cacheField name="desviación entre el público y los críticos (%)" numFmtId="0">
      <sharedItems containsSemiMixedTypes="0" containsString="0" containsNumber="1" minValue="-0.26" maxValue="0.34"/>
    </cacheField>
    <cacheField name="presupuesto (M$)" numFmtId="0">
      <sharedItems containsSemiMixedTypes="0" containsString="0" containsNumber="1" minValue="130" maxValue="400"/>
    </cacheField>
    <cacheField name="recaudación nacional (M$)" numFmtId="0">
      <sharedItems containsSemiMixedTypes="0" containsString="0" containsNumber="1" containsInteger="1" minValue="134" maxValue="858"/>
    </cacheField>
    <cacheField name="recaudación internacional (M$)" numFmtId="0">
      <sharedItems containsSemiMixedTypes="0" containsString="0" containsNumber="1" containsInteger="1" minValue="130" maxValue="1939"/>
    </cacheField>
    <cacheField name="primer fin de semana (M$)" numFmtId="0">
      <sharedItems containsSemiMixedTypes="0" containsString="0" containsNumber="1" minValue="55" maxValue="357"/>
    </cacheField>
    <cacheField name="segundo fin de semana (M$)" numFmtId="0">
      <sharedItems containsSemiMixedTypes="0" containsString="0" containsNumber="1" minValue="22.1" maxValue="147"/>
    </cacheField>
    <cacheField name="Caída entre el primer y el segundo fin de semana" numFmtId="0">
      <sharedItems containsSemiMixedTypes="0" containsString="0" containsNumber="1" minValue="-0.67870485678704862" maxValue="-0.45049504950495045"/>
    </cacheField>
    <cacheField name="% de la recaudación del fin de semana de estreno" numFmtId="0">
      <sharedItems containsSemiMixedTypes="0" containsString="0" containsNumber="1" minValue="0.23699999999999999" maxValue="0.48599999999999999"/>
    </cacheField>
    <cacheField name="% de la recaudación nacional" numFmtId="0">
      <sharedItems containsSemiMixedTypes="0" containsString="0" containsNumber="1" minValue="0.30675723989989273" maxValue="0.54358974358974355"/>
    </cacheField>
    <cacheField name="% de la recaudación internacional" numFmtId="0">
      <sharedItems containsSemiMixedTypes="0" containsString="0" containsNumber="1" minValue="0.4547008547008547" maxValue="0.69324276010010721"/>
    </cacheField>
    <cacheField name="% del presupuesto del fin de semana de estreno" numFmtId="0">
      <sharedItems containsSemiMixedTypes="0" containsString="0" containsNumber="1" minValue="0.35499999999999998" maxValue="1.3"/>
    </cacheField>
    <cacheField name="Año" numFmtId="0">
      <sharedItems containsSemiMixedTypes="0" containsString="0" containsNumber="1" containsInteger="1" minValue="2008" maxValue="2022"/>
    </cacheField>
    <cacheField name="Fuente" numFmtId="0">
      <sharedItems/>
    </cacheField>
    <cacheField name="Cluster" numFmtId="0">
      <sharedItems containsSemiMixedTypes="0" containsString="0" containsNumber="1" containsInteger="1" minValue="0" maxValue="2" count="3">
        <n v="0"/>
        <n v="1"/>
        <n v="2"/>
      </sharedItems>
    </cacheField>
  </cacheFields>
  <extLst>
    <ext xmlns:x14="http://schemas.microsoft.com/office/spreadsheetml/2009/9/main" uri="{725AE2AE-9491-48be-B2B4-4EB974FC3084}">
      <x14:pivotCacheDefinition pivotCacheId="140467178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n v="518"/>
    <n v="3.9846153846153847"/>
    <n v="0.83"/>
    <n v="0.85"/>
    <n v="-2.0000000000000018E-2"/>
    <n v="130"/>
    <n v="180"/>
    <n v="338"/>
    <n v="57"/>
    <n v="24"/>
    <n v="-0.57894736842105265"/>
    <n v="0.318"/>
    <n v="0.34749034749034752"/>
    <n v="0.65250965250965254"/>
    <n v="0.43846153846153846"/>
    <n v="2015"/>
    <s v="https://www.the-numbers.com/movie/Ant-Man#tab=summary"/>
    <x v="0"/>
  </r>
  <r>
    <x v="1"/>
    <x v="0"/>
    <n v="623"/>
    <n v="4.7923076923076922"/>
    <n v="0.87"/>
    <n v="0.8"/>
    <n v="6.9999999999999951E-2"/>
    <n v="130"/>
    <n v="216"/>
    <n v="406"/>
    <n v="75.8"/>
    <n v="29"/>
    <n v="-0.61741424802110823"/>
    <n v="0.35"/>
    <n v="0.3467094703049759"/>
    <n v="0.651685393258427"/>
    <n v="0.58307692307692305"/>
    <n v="2018"/>
    <s v="https://www.the-numbers.com/movie/Ant-Man-and-the-Wasp#tab=summary"/>
    <x v="0"/>
  </r>
  <r>
    <x v="2"/>
    <x v="1"/>
    <n v="1395"/>
    <n v="3.8219178082191783"/>
    <n v="0.76"/>
    <n v="0.82"/>
    <n v="-5.9999999999999942E-2"/>
    <n v="365"/>
    <n v="459"/>
    <n v="936"/>
    <n v="191"/>
    <n v="77"/>
    <n v="-0.59685863874345557"/>
    <n v="0.41700000000000004"/>
    <n v="0.32903225806451614"/>
    <n v="0.67096774193548392"/>
    <n v="0.52328767123287667"/>
    <n v="2015"/>
    <s v="https://www.the-numbers.com/movie/Avengers-Age-of-Ultron#tab=summary"/>
    <x v="0"/>
  </r>
  <r>
    <x v="3"/>
    <x v="1"/>
    <n v="2797"/>
    <n v="6.9924999999999997"/>
    <n v="0.94"/>
    <n v="0.9"/>
    <n v="3.9999999999999925E-2"/>
    <n v="400"/>
    <n v="858"/>
    <n v="1939"/>
    <n v="357"/>
    <n v="147"/>
    <n v="-0.58823529411764708"/>
    <n v="0.41600000000000004"/>
    <n v="0.30675723989989273"/>
    <n v="0.69324276010010721"/>
    <n v="0.89249999999999996"/>
    <n v="2019"/>
    <s v="https://www.the-numbers.com/movie/Avengers-Endgame-(2019)#tab=summary"/>
    <x v="1"/>
  </r>
  <r>
    <x v="4"/>
    <x v="1"/>
    <n v="2048"/>
    <n v="6.8266666666666671"/>
    <n v="0.85"/>
    <n v="0.91"/>
    <n v="-6.0000000000000053E-2"/>
    <n v="300"/>
    <n v="678"/>
    <n v="1369"/>
    <n v="257"/>
    <n v="114"/>
    <n v="-0.55642023346303504"/>
    <n v="0.38"/>
    <n v="0.3310546875"/>
    <n v="0.66845703125"/>
    <n v="0.85666666666666669"/>
    <n v="2018"/>
    <s v="https://www.the-numbers.com/movie/Avengers-Infinity-War#tab=summary"/>
    <x v="1"/>
  </r>
  <r>
    <x v="5"/>
    <x v="2"/>
    <n v="1336"/>
    <n v="6.68"/>
    <n v="0.96"/>
    <n v="0.79"/>
    <n v="0.16999999999999993"/>
    <n v="200"/>
    <n v="700"/>
    <n v="636"/>
    <n v="202"/>
    <n v="111"/>
    <n v="-0.45049504950495045"/>
    <n v="0.28899999999999998"/>
    <n v="0.5239520958083832"/>
    <n v="0.47604790419161674"/>
    <n v="1.01"/>
    <n v="2018"/>
    <s v="https://www.the-numbers.com/movie/Black-Panther#tab=summary"/>
    <x v="1"/>
  </r>
  <r>
    <x v="6"/>
    <x v="2"/>
    <n v="855"/>
    <n v="3.42"/>
    <n v="0.84"/>
    <n v="0.94"/>
    <n v="-9.9999999999999978E-2"/>
    <n v="250"/>
    <n v="453"/>
    <n v="401"/>
    <n v="181"/>
    <n v="66"/>
    <n v="-0.63535911602209949"/>
    <n v="0.48599999999999999"/>
    <n v="0.52982456140350875"/>
    <n v="0.46900584795321637"/>
    <n v="0.72399999999999998"/>
    <n v="2022"/>
    <s v="https://www.the-numbers.com/movie/Black-Panther-Wakanda-Forever-(2022)#tab=box-office"/>
    <x v="2"/>
  </r>
  <r>
    <x v="7"/>
    <x v="3"/>
    <n v="379"/>
    <n v="1.895"/>
    <n v="0.79"/>
    <n v="0.8"/>
    <n v="-1.0000000000000009E-2"/>
    <n v="200"/>
    <n v="183"/>
    <n v="196"/>
    <n v="80.3"/>
    <n v="25.8"/>
    <n v="-0.67870485678704862"/>
    <n v="0.43799999999999994"/>
    <n v="0.48284960422163586"/>
    <n v="0.51715039577836408"/>
    <n v="0.40149999999999997"/>
    <n v="2021"/>
    <s v="https://www.the-numbers.com/movie/Black-Widow-(2021)#tab=summary"/>
    <x v="2"/>
  </r>
  <r>
    <x v="8"/>
    <x v="4"/>
    <n v="370"/>
    <n v="2.6428571428571428"/>
    <n v="0.79"/>
    <n v="0.75"/>
    <n v="4.0000000000000036E-2"/>
    <n v="140"/>
    <n v="176"/>
    <n v="193"/>
    <n v="65"/>
    <n v="25"/>
    <n v="-0.61538461538461542"/>
    <n v="0.36799999999999999"/>
    <n v="0.4756756756756757"/>
    <n v="0.52162162162162162"/>
    <n v="0.4642857142857143"/>
    <n v="2011"/>
    <s v="https://www.the-numbers.com/movie/Captain-America-The-First-Avenger#tab=summary"/>
    <x v="2"/>
  </r>
  <r>
    <x v="9"/>
    <x v="4"/>
    <n v="1151"/>
    <n v="4.6040000000000001"/>
    <n v="0.9"/>
    <n v="0.89"/>
    <n v="1.0000000000000009E-2"/>
    <n v="250"/>
    <n v="408"/>
    <n v="743"/>
    <n v="179"/>
    <n v="72.599999999999994"/>
    <n v="-0.59441340782122909"/>
    <n v="0.439"/>
    <n v="0.35447437011294525"/>
    <n v="0.64552562988705475"/>
    <n v="0.71599999999999997"/>
    <n v="2016"/>
    <s v="https://www.the-numbers.com/movie/Captain-America-Civil-War#tab=summary"/>
    <x v="0"/>
  </r>
  <r>
    <x v="10"/>
    <x v="4"/>
    <n v="714"/>
    <n v="4.2"/>
    <n v="0.9"/>
    <n v="0.92"/>
    <n v="-2.0000000000000018E-2"/>
    <n v="170"/>
    <n v="259"/>
    <n v="454"/>
    <n v="95"/>
    <n v="41"/>
    <n v="-0.56842105263157894"/>
    <n v="0.36599999999999999"/>
    <n v="0.36274509803921567"/>
    <n v="0.63585434173669464"/>
    <n v="0.55882352941176472"/>
    <n v="2014"/>
    <s v="https://www.the-numbers.com/movie/Captain-America-The-Winter-Soldier#tab=summary"/>
    <x v="0"/>
  </r>
  <r>
    <x v="11"/>
    <x v="3"/>
    <n v="1129"/>
    <n v="6.4514285714285711"/>
    <n v="0.79"/>
    <n v="0.45"/>
    <n v="0.34"/>
    <n v="175"/>
    <n v="426"/>
    <n v="702"/>
    <n v="153"/>
    <n v="67.900000000000006"/>
    <n v="-0.55620915032679741"/>
    <n v="0.35899999999999999"/>
    <n v="0.37732506643046942"/>
    <n v="0.62178919397697074"/>
    <n v="0.87428571428571433"/>
    <n v="2019"/>
    <s v="https://www.the-numbers.com/movie/Captain-Marvel-(2019)#tab=summary"/>
    <x v="0"/>
  </r>
  <r>
    <x v="12"/>
    <x v="5"/>
    <n v="676"/>
    <n v="4.0969696969696967"/>
    <n v="0.89"/>
    <n v="0.86"/>
    <n v="3.0000000000000027E-2"/>
    <n v="165"/>
    <n v="232"/>
    <n v="443"/>
    <n v="85"/>
    <n v="42.9"/>
    <n v="-0.49529411764705888"/>
    <n v="0.36599999999999999"/>
    <n v="0.34319526627218933"/>
    <n v="0.65532544378698221"/>
    <n v="0.51515151515151514"/>
    <n v="2016"/>
    <s v="https://www.the-numbers.com/movie/Doctor-Strange-(2016)#tab=summary"/>
    <x v="0"/>
  </r>
  <r>
    <x v="13"/>
    <x v="5"/>
    <n v="952"/>
    <n v="4.76"/>
    <n v="0.74"/>
    <n v="0.77"/>
    <n v="-3.0000000000000027E-2"/>
    <n v="200"/>
    <n v="411"/>
    <n v="540"/>
    <n v="187"/>
    <n v="61.7"/>
    <n v="-0.67005347593582887"/>
    <n v="0.45600000000000002"/>
    <n v="0.43172268907563027"/>
    <n v="0.5672268907563025"/>
    <n v="0.93500000000000005"/>
    <n v="2022"/>
    <s v="https://www.the-numbers.com/movie/Doctor-Strange-in-the-Multiverse-of-Madness-(2022)#tab=summary"/>
    <x v="2"/>
  </r>
  <r>
    <x v="14"/>
    <x v="3"/>
    <n v="402"/>
    <n v="2.0099999999999998"/>
    <n v="0.47"/>
    <n v="0.73"/>
    <n v="-0.26"/>
    <n v="200"/>
    <n v="164"/>
    <n v="237"/>
    <n v="71"/>
    <n v="26.8"/>
    <n v="-0.62253521126760569"/>
    <n v="0.43200000000000005"/>
    <n v="0.4079601990049751"/>
    <n v="0.58955223880597019"/>
    <n v="0.35499999999999998"/>
    <n v="2021"/>
    <s v="https://www.the-numbers.com/movie/Eternals-(2021)#tab=summary"/>
    <x v="2"/>
  </r>
  <r>
    <x v="15"/>
    <x v="6"/>
    <n v="770"/>
    <n v="4.5294117647058822"/>
    <n v="0.92"/>
    <n v="0.92"/>
    <n v="0"/>
    <n v="170"/>
    <n v="333"/>
    <n v="437"/>
    <n v="94"/>
    <n v="42.1"/>
    <n v="-0.55212765957446808"/>
    <n v="0.433"/>
    <n v="0.43246753246753245"/>
    <n v="0.56753246753246755"/>
    <n v="0.55294117647058827"/>
    <n v="2014"/>
    <s v="https://www.the-numbers.com/movie/Guardians-of-the-Galaxy#tab=summary"/>
    <x v="0"/>
  </r>
  <r>
    <x v="16"/>
    <x v="6"/>
    <n v="869"/>
    <n v="4.3449999999999998"/>
    <n v="0.85"/>
    <n v="0.87"/>
    <n v="-2.0000000000000018E-2"/>
    <n v="200"/>
    <n v="389"/>
    <n v="479"/>
    <n v="146"/>
    <n v="65"/>
    <n v="-0.5547945205479452"/>
    <n v="0.376"/>
    <n v="0.44764096662830838"/>
    <n v="0.5512082853855006"/>
    <n v="0.73"/>
    <n v="2017"/>
    <s v="https://www.the-numbers.com/movie/Guardians-of-the-Galaxy-Vol-2#tab=summary"/>
    <x v="0"/>
  </r>
  <r>
    <x v="17"/>
    <x v="3"/>
    <n v="265"/>
    <n v="1.9272727272727272"/>
    <n v="0.67"/>
    <n v="0.69"/>
    <n v="-1.9999999999999907E-2"/>
    <n v="137.5"/>
    <n v="134"/>
    <n v="130"/>
    <n v="55"/>
    <n v="22.1"/>
    <n v="-0.59818181818181815"/>
    <n v="0.41100000000000003"/>
    <n v="0.50566037735849056"/>
    <n v="0.49056603773584906"/>
    <n v="0.4"/>
    <n v="2008"/>
    <s v="https://www.the-numbers.com/movie/Guardians-of-the-Galaxy-Vol-2#tab=summary"/>
    <x v="2"/>
  </r>
  <r>
    <x v="18"/>
    <x v="7"/>
    <n v="585"/>
    <n v="3.1451612903225805"/>
    <n v="0.94"/>
    <n v="0.91"/>
    <n v="2.9999999999999916E-2"/>
    <n v="186"/>
    <n v="318"/>
    <n v="266"/>
    <n v="102"/>
    <n v="51.2"/>
    <n v="-0.49803921568627452"/>
    <n v="0.32100000000000001"/>
    <n v="0.54358974358974355"/>
    <n v="0.4547008547008547"/>
    <n v="0.54838709677419351"/>
    <n v="2008"/>
    <s v="https://www.the-numbers.com/movie/Iron-Man#tab=summary"/>
    <x v="2"/>
  </r>
  <r>
    <x v="19"/>
    <x v="7"/>
    <n v="621"/>
    <n v="3.6529411764705881"/>
    <n v="0.71"/>
    <n v="0.71"/>
    <n v="0"/>
    <n v="170"/>
    <n v="312"/>
    <n v="308"/>
    <n v="128"/>
    <n v="52"/>
    <n v="-0.59375"/>
    <n v="0.41"/>
    <n v="0.50241545893719808"/>
    <n v="0.49597423510466987"/>
    <n v="0.75294117647058822"/>
    <n v="2010"/>
    <s v="https://www.the-numbers.com/movie/Iron-Man-2#tab=summary"/>
    <x v="2"/>
  </r>
  <r>
    <x v="20"/>
    <x v="7"/>
    <n v="1215"/>
    <n v="6.0750000000000002"/>
    <n v="0.79"/>
    <n v="0.78"/>
    <n v="1.0000000000000009E-2"/>
    <n v="200"/>
    <n v="408"/>
    <n v="806"/>
    <n v="174"/>
    <n v="72.5"/>
    <n v="-0.58333333333333326"/>
    <n v="0.42599999999999999"/>
    <n v="0.33580246913580247"/>
    <n v="0.66337448559670786"/>
    <n v="0.87"/>
    <n v="2013"/>
    <s v="https://www.the-numbers.com/movie/Iron-Man-3#tab=summary"/>
    <x v="0"/>
  </r>
  <r>
    <x v="21"/>
    <x v="3"/>
    <n v="432"/>
    <n v="2.88"/>
    <n v="0.91"/>
    <n v="0.93"/>
    <n v="-2.0000000000000018E-2"/>
    <n v="150"/>
    <n v="224"/>
    <n v="207"/>
    <n v="75"/>
    <n v="34.700000000000003"/>
    <n v="-0.53733333333333322"/>
    <n v="0.33600000000000002"/>
    <n v="0.51851851851851849"/>
    <n v="0.47916666666666669"/>
    <n v="0.5"/>
    <n v="2021"/>
    <s v="https://www.the-numbers.com/movie/Shang-Chi-and-the-Legend-of-the-Ten-Rings-(2021)#tab=summary"/>
    <x v="2"/>
  </r>
  <r>
    <x v="22"/>
    <x v="8"/>
    <n v="1132"/>
    <n v="7.0750000000000002"/>
    <n v="0.9"/>
    <n v="0.93"/>
    <n v="-3.0000000000000027E-2"/>
    <n v="160"/>
    <n v="390"/>
    <n v="741"/>
    <n v="93"/>
    <n v="45.3"/>
    <n v="-0.51290322580645165"/>
    <n v="0.23699999999999999"/>
    <n v="0.34452296819787986"/>
    <n v="0.65459363957597172"/>
    <n v="0.58125000000000004"/>
    <n v="2019"/>
    <s v="https://www.the-numbers.com/movie/Spider-Man-Far-From-Home-(2019)#tab=summary"/>
    <x v="0"/>
  </r>
  <r>
    <x v="23"/>
    <x v="8"/>
    <n v="878"/>
    <n v="5.0171428571428569"/>
    <n v="0.92"/>
    <n v="0.87"/>
    <n v="5.0000000000000044E-2"/>
    <n v="175"/>
    <n v="334"/>
    <n v="544"/>
    <n v="117"/>
    <n v="44"/>
    <n v="-0.62393162393162394"/>
    <n v="0.35"/>
    <n v="0.38041002277904329"/>
    <n v="0.61958997722095677"/>
    <n v="0.66857142857142859"/>
    <n v="2017"/>
    <s v="https://www.the-numbers.com/movie/Spider-Man-Homecoming#tab=summary"/>
    <x v="0"/>
  </r>
  <r>
    <x v="24"/>
    <x v="8"/>
    <n v="1911"/>
    <n v="9.5549999999999997"/>
    <n v="0.93"/>
    <n v="0.96"/>
    <n v="-2.9999999999999916E-2"/>
    <n v="200"/>
    <n v="814"/>
    <n v="1097"/>
    <n v="260"/>
    <n v="84"/>
    <n v="-0.67692307692307696"/>
    <n v="0.32"/>
    <n v="0.42595499738356879"/>
    <n v="0.57404500261643121"/>
    <n v="1.3"/>
    <n v="2021"/>
    <s v="https://www.the-numbers.com/movie/Spider-Man-No-Way-Home-(2021)#tab=summary"/>
    <x v="1"/>
  </r>
  <r>
    <x v="25"/>
    <x v="9"/>
    <n v="1515"/>
    <n v="6.7333333333333334"/>
    <n v="0.91"/>
    <n v="0.91"/>
    <n v="0"/>
    <n v="225"/>
    <n v="623"/>
    <n v="891"/>
    <n v="207"/>
    <n v="103"/>
    <n v="-0.50241545893719808"/>
    <n v="0.33299999999999996"/>
    <n v="0.41122112211221123"/>
    <n v="0.58811881188118809"/>
    <n v="0.92"/>
    <n v="2012"/>
    <s v="https://www.the-numbers.com/movie/Avengers-The-(2012)#tab=summary"/>
    <x v="1"/>
  </r>
  <r>
    <x v="26"/>
    <x v="10"/>
    <n v="644"/>
    <n v="4.293333333333333"/>
    <n v="0.66"/>
    <n v="0.75"/>
    <n v="-8.9999999999999969E-2"/>
    <n v="150"/>
    <n v="206"/>
    <n v="438"/>
    <n v="85"/>
    <n v="36.5"/>
    <n v="-0.57058823529411762"/>
    <n v="0.41499999999999998"/>
    <n v="0.31987577639751552"/>
    <n v="0.68012422360248448"/>
    <n v="0.56666666666666665"/>
    <n v="2013"/>
    <s v="https://www.the-numbers.com/movie/Thor-The-Dark-World#tab=box-office"/>
    <x v="0"/>
  </r>
  <r>
    <x v="27"/>
    <x v="10"/>
    <n v="745"/>
    <n v="2.98"/>
    <n v="0.64"/>
    <n v="0.63"/>
    <n v="1.0000000000000009E-2"/>
    <n v="250"/>
    <n v="343"/>
    <n v="403"/>
    <n v="144"/>
    <n v="46.6"/>
    <n v="-0.67638888888888893"/>
    <n v="0.42"/>
    <n v="0.46040268456375838"/>
    <n v="0.54093959731543628"/>
    <n v="0.57599999999999996"/>
    <n v="2022"/>
    <s v="https://www.the-numbers.com/movie/Thor-Love-and-Thunder-(2022)#tab=summary"/>
    <x v="2"/>
  </r>
  <r>
    <x v="28"/>
    <x v="10"/>
    <n v="850"/>
    <n v="4.7222222222222223"/>
    <n v="0.93"/>
    <n v="0.87"/>
    <n v="6.0000000000000053E-2"/>
    <n v="180"/>
    <n v="315"/>
    <n v="535"/>
    <n v="122"/>
    <n v="57"/>
    <n v="-0.53278688524590168"/>
    <n v="0.39"/>
    <n v="0.37058823529411766"/>
    <n v="0.62941176470588234"/>
    <n v="0.67777777777777781"/>
    <n v="2017"/>
    <s v="https://www.the-numbers.com/movie/Thor-Ragnarok#tab=summary"/>
    <x v="0"/>
  </r>
  <r>
    <x v="29"/>
    <x v="10"/>
    <n v="449"/>
    <n v="2.9933333333333332"/>
    <n v="0.77"/>
    <n v="0.76"/>
    <n v="1.0000000000000009E-2"/>
    <n v="150"/>
    <n v="181"/>
    <n v="268"/>
    <n v="65"/>
    <n v="34"/>
    <n v="-0.47692307692307689"/>
    <n v="0.36299999999999999"/>
    <n v="0.40311804008908686"/>
    <n v="0.5968819599109132"/>
    <n v="0.43333333333333335"/>
    <n v="2011"/>
    <s v="https://www.the-numbers.com/movie/Thor#tab=summary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30EACC-F0E9-48B0-B041-5D2124856A33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luster">
  <location ref="B2:F6" firstHeaderRow="0" firstDataRow="1" firstDataCol="1"/>
  <pivotFields count="20">
    <pivotField dataField="1" showAll="0">
      <items count="31">
        <item x="1"/>
        <item x="0"/>
        <item x="5"/>
        <item x="6"/>
        <item x="9"/>
        <item x="8"/>
        <item x="10"/>
        <item x="11"/>
        <item x="12"/>
        <item x="13"/>
        <item x="17"/>
        <item x="14"/>
        <item x="15"/>
        <item x="16"/>
        <item x="18"/>
        <item x="19"/>
        <item x="20"/>
        <item x="25"/>
        <item x="21"/>
        <item x="23"/>
        <item x="22"/>
        <item x="24"/>
        <item x="29"/>
        <item x="27"/>
        <item x="26"/>
        <item x="28"/>
        <item x="3"/>
        <item x="4"/>
        <item x="2"/>
        <item x="7"/>
        <item t="default"/>
      </items>
    </pivotField>
    <pivotField showAll="0">
      <items count="12">
        <item x="0"/>
        <item x="2"/>
        <item x="4"/>
        <item x="5"/>
        <item x="6"/>
        <item x="7"/>
        <item x="9"/>
        <item x="8"/>
        <item x="10"/>
        <item x="3"/>
        <item x="1"/>
        <item t="default"/>
      </items>
    </pivotField>
    <pivotField dataField="1"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</pivotFields>
  <rowFields count="1">
    <field x="19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Promedio recaudación (M$)" fld="2" subtotal="average" baseField="19" baseItem="0" numFmtId="4"/>
    <dataField name="Promedio puntuación de los críticos (%)" fld="4" subtotal="average" baseField="19" baseItem="0" numFmtId="10"/>
    <dataField name="Promedio puntuación del público (%)" fld="5" subtotal="average" baseField="19" baseItem="0" numFmtId="10"/>
    <dataField name="Cuenta de film" fld="0" subtotal="count" baseField="0" baseItem="0"/>
  </dataFields>
  <formats count="2">
    <format dxfId="3">
      <pivotArea field="19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3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9" count="3">
              <x v="0"/>
              <x v="1"/>
              <x v="2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9" count="3">
              <x v="0"/>
              <x v="1"/>
              <x v="2"/>
            </reference>
          </references>
        </pivotArea>
      </pivotAreas>
    </conditionalFormat>
    <conditionalFormat priority="3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19" count="3">
              <x v="0"/>
              <x v="1"/>
              <x v="2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2" c="12">
    <v t="s"/>
    <v t="s">film</v>
    <v t="s">categoría</v>
    <v t="s">recaudación mundial (M$)</v>
    <v t="s">% del presupuesto recuperado</v>
    <v t="s">puntuación de los críticos (%)</v>
    <v t="s">...</v>
    <v t="s">% de la recaudación nacional</v>
    <v t="s">% de la recaudación internacional</v>
    <v t="s">% del presupuesto del fin de semana de estreno</v>
    <v t="s">Año</v>
    <v t="s">Fuente</v>
    <v>0</v>
    <v t="s">Ant-Man: El hombre hormiga</v>
    <v t="s">Ant-Man</v>
    <v>518</v>
    <v>3.9846153846153847</v>
    <v>0.83</v>
    <v t="s">...</v>
    <v>0.34749034749034752</v>
    <v>0.65250965250965254</v>
    <v>0.43846153846153846</v>
    <v>2015</v>
    <v t="s">https://www.the-numbers.com/movie/Ant-Man#tab=summary</v>
    <v>1</v>
    <v t="s">Ant-Man y la Avispa</v>
    <v t="s">Ant-Man</v>
    <v>623</v>
    <v>4.7923076923076922</v>
    <v>0.87</v>
    <v t="s">...</v>
    <v>0.3467094703049759</v>
    <v>0.651685393258427</v>
    <v>0.58307692307692305</v>
    <v>2018</v>
    <v t="s">https://www.the-numbers.com/movie/Ant-Man-and-the-Wasp#tab=summary</v>
    <v>2</v>
    <v t="s">Vengadores: La era de Ultrón</v>
    <v t="s">Vengadores</v>
    <v>1395</v>
    <v>3.8219178082191783</v>
    <v>0.76</v>
    <v t="s">...</v>
    <v>0.32903225806451614</v>
    <v>0.67096774193548392</v>
    <v>0.52328767123287667</v>
    <v>2015</v>
    <v t="s">https://www.the-numbers.com/movie/Avengers-Age-of-Ultron#tab=summary</v>
    <v>3</v>
    <v t="s">Vengadores: End game</v>
    <v t="s">Vengadores</v>
    <v>2797</v>
    <v>6.9924999999999997</v>
    <v>0.94</v>
    <v t="s">...</v>
    <v>0.30675723989989273</v>
    <v>0.69324276010010721</v>
    <v>0.89249999999999996</v>
    <v>2019</v>
    <v t="s">https://www.the-numbers.com/movie/Avengers-Endgame-(2019)#tab=summary</v>
    <v>4</v>
    <v t="s">Vengadores: Infinity War</v>
    <v t="s">Vengadores</v>
    <v>2048</v>
    <v>6.8266666666666671</v>
    <v>0.85</v>
    <v t="s">...</v>
    <v>0.3310546875</v>
    <v>0.66845703125</v>
    <v>0.85666666666666669</v>
    <v>2018</v>
    <v t="s">https://www.the-numbers.com/movie/Avengers-Infinity-War#tab=summary</v>
    <v t="s">...</v>
    <v t="s">...</v>
    <v t="s">...</v>
    <v t="s">...</v>
    <v t="s">...</v>
    <v t="s">...</v>
    <v t="s">...</v>
    <v t="s">...</v>
    <v t="s">...</v>
    <v t="s">...</v>
    <v t="s">...</v>
    <v t="s">...</v>
    <v>25</v>
    <v t="s">Los Vengadores</v>
    <v t="s">Los Vengadores</v>
    <v>1515</v>
    <v>6.7333333333333334</v>
    <v>0.91</v>
    <v t="s">...</v>
    <v>0.41122112211221123</v>
    <v>0.58811881188118809</v>
    <v>0.92</v>
    <v>2012</v>
    <v t="s">https://www.the-numbers.com/movie/Avengers-The-(2012)#tab=summary</v>
    <v>26</v>
    <v t="s">Thor: El mundo oscuro</v>
    <v t="s">Thor</v>
    <v>644</v>
    <v>4.293333333333333</v>
    <v>0.66</v>
    <v t="s">...</v>
    <v>0.31987577639751552</v>
    <v>0.68012422360248448</v>
    <v>0.56666666666666665</v>
    <v>2013</v>
    <v t="s">https://www.the-numbers.com/movie/Thor-The-Dark-World#tab=box-office</v>
    <v>27</v>
    <v t="s">Thor: Amor y trueno</v>
    <v t="s">Thor</v>
    <v>745</v>
    <v>2.98</v>
    <v>0.64</v>
    <v t="s">...</v>
    <v>0.46040268456375838</v>
    <v>0.54093959731543628</v>
    <v>0.57599999999999996</v>
    <v>2022</v>
    <v t="s">https://www.the-numbers.com/movie/Thor-Love-and-Thunder-(2022)#tab=summary</v>
    <v>28</v>
    <v t="s">Thor: Ragnarok</v>
    <v t="s">Thor</v>
    <v>850</v>
    <v>4.7222222222222223</v>
    <v>0.93</v>
    <v t="s">...</v>
    <v>0.37058823529411766</v>
    <v>0.62941176470588234</v>
    <v>0.67777777777777781</v>
    <v>2017</v>
    <v t="s">https://www.the-numbers.com/movie/Thor-Ragnarok#tab=summary</v>
    <v>29</v>
    <v t="s">Thor</v>
    <v t="s">Thor</v>
    <v>449</v>
    <v>2.9933333333333332</v>
    <v>0.77</v>
    <v t="s">...</v>
    <v>0.40311804008908686</v>
    <v>0.5968819599109132</v>
    <v>0.43333333333333335</v>
    <v>2011</v>
    <v t="s">https://www.the-numbers.com/movie/Thor#tab=summary</v>
  </a>
  <a r="11" c="12">
    <v t="s"/>
    <v t="s">recaudación mundial (M$)</v>
    <v t="s">% del presupuesto recuperado</v>
    <v t="s">puntuación de los críticos (%)</v>
    <v t="s">puntuación del público (%)</v>
    <v t="s">desviación entre el público y los críticos (%)</v>
    <v t="s">...</v>
    <v t="s">% de la recaudación del fin de semana de estreno</v>
    <v t="s">% de la recaudación nacional</v>
    <v t="s">% de la recaudación internacional</v>
    <v t="s">% del presupuesto del fin de semana de estreno</v>
    <v t="s">Año</v>
    <v>0</v>
    <v>-0.76377395931991654</v>
    <v>-0.3286647732856941</v>
    <v>3.9128769456722022E-2</v>
    <v>0.25507569297390265</v>
    <v>-0.25147987394723331</v>
    <v t="s">...</v>
    <v>-1.1723941476636499</v>
    <v>-0.90305529364096204</v>
    <v>0.90979286882675969</v>
    <v>-1.0554723355946758</v>
    <v>-0.30846432081629083</v>
    <v>1</v>
    <v>-0.57412489958022417</v>
    <v>0.12475252212352164</v>
    <v>0.40031741059569759</v>
    <v>-0.20590447505122281</v>
    <v>0.71851392556352256</v>
    <v t="s">...</v>
    <v>-0.57404306751633294</v>
    <v>-0.91402653175666004</v>
    <v>0.8982741746096361</v>
    <v>-0.37929330989036636</v>
    <v>0.42210907059072256</v>
    <v>2</v>
    <v>0.82024723488684703</v>
    <v>-0.41999892907327774</v>
    <v>-0.59295135253648423</v>
    <v>-2.151240784117325E-2</v>
    <v>-0.68258822928534646</v>
    <v t="s">...</v>
    <v>0.67875450654211444</v>
    <v>-1.1623894092295355</v>
    <v>1.167737305134092</v>
    <v>-0.65885027519539796</v>
    <v>-0.30846432081629083</v>
    <v>3</v>
    <v>3.352513727792072</v>
    <v>1.3598828261180069</v>
    <v>1.0323975325889039</v>
    <v>0.71605586099902907</v>
    <v>0.39518265905993694</v>
    <v t="s">...</v>
    <v>0.66005603528751078</v>
    <v>-1.4753509515740961</v>
    <v>1.4790217978925049</v>
    <v>1.0674780363306897</v>
    <v>0.66563353439306028</v>
    <v>4</v>
    <v>1.9996837683156001</v>
    <v>1.2667883385605756</v>
    <v>0.21972309002620982</v>
    <v>0.80825189460405433</v>
    <v>-0.68258822928534768</v>
    <v t="s">...</v>
    <v>-1.3088929878222169E-2</v>
    <v>-1.1339744992737135</v>
    <v>1.132651124893161</v>
    <v>0.89993190363179421</v>
    <v>0.42210907059072256</v>
    <v>5</v>
    <v>0.71368252512835328</v>
    <v>1.1844535153942033</v>
    <v>1.2129918531583916</v>
    <v>-0.2981005086562481</v>
    <v>1.7962848139088072</v>
    <v t="s">...</v>
    <v>-1.7146498140471571</v>
    <v>1.5762127594885391</v>
    <v>-1.5561896686726178</v>
    <v>1.6168734947154417</v>
    <v>0.42210907059072256</v>
    <v>6</v>
    <v>-0.15509078663157064</v>
    <v>-0.64562505407651749</v>
    <v>0.12942592974146591</v>
    <v>1.0848399954191292</v>
    <v>-1.1136965846234608</v>
    <v t="s">...</v>
    <v>1.968949023109767</v>
    <v>1.6587202518027182</v>
    <v>-1.6545995953423116</v>
    <v>0.27962157047681208</v>
    <v>1.3962069258000738</v>
    <v>7</v>
    <v>-1.0148331907848425</v>
    <v>-1.5017200904086798</v>
    <v>-0.32205987168225259</v>
    <v>-0.20590447505122281</v>
    <v>-0.14370278511270473</v>
    <v t="s">...</v>
    <v>1.0714224028887898</v>
    <v>0.9987272972489506</v>
    <v>-0.98179874561570035</v>
    <v>-1.2282936238132509</v>
    <v>1.1526824619977358</v>
    <v>8</v>
    <v>-1.0310888244768162</v>
    <v>-1.0818926885165141</v>
    <v>-0.32205987168225259</v>
    <v>-0.66688464307634931</v>
    <v>0.39518265905993816</v>
    <v t="s">...</v>
    <v>-0.23747058493346646</v>
    <v>0.89793439437360867</v>
    <v>-0.91931514814608328</v>
    <v>-0.93472608100462051</v>
    <v>-1.282562176025642</v>
    <v>9</v>
    <v>0.37953894368222868</v>
    <v>1.9041518393830312E-2</v>
    <v>0.67120889144992935</v>
    <v>0.62385982739400381</v>
    <v>7.1851392556352409E-2</v>
    <v t="s">...</v>
    <v>1.0901208741433945</v>
    <v>-0.80493054799164943</v>
    <v>0.81219393878676727</v>
    <v>0.24221592224636085</v>
    <v>-6.4939857013953051E-2</v>
  </a>
  <a r="11">
    <v>0</v>
    <v>0</v>
    <v>0</v>
    <v>1</v>
    <v>1</v>
    <v t="s">...</v>
    <v>1</v>
    <v>0</v>
    <v>2</v>
    <v>0</v>
    <v>0</v>
  </a>
</arrayData>
</file>

<file path=xl/richData/rdrichvalue.xml><?xml version="1.0" encoding="utf-8"?>
<rvData xmlns="http://schemas.microsoft.com/office/spreadsheetml/2017/richdata" count="11">
  <rv s="0">
    <v>0</v>
  </rv>
  <rv s="1">
    <v>DataFrame</v>
    <v>1</v>
    <v>0</v>
  </rv>
  <rv s="2">
    <v>&lt;class 'pandas.core.frame.DataFrame'&gt;</v>
    <v>DataFrame</v>
    <v xml:space="preserve">                                            film        categoría  \
0                     Ant-Man: El hombre hormiga          Ant-Man   
1                            Ant-Man y la Avispa          Ant-Man   
2                   Vengadores: La era de Ult...</v>
    <v>1</v>
    <v>2</v>
  </rv>
  <rv s="3">
    <fb>0</fb>
    <v>3</v>
  </rv>
  <rv s="2">
    <fb>0</fb>
    <v>&lt;class 'NoneType'&gt;</v>
    <v>NoneType</v>
    <v>None</v>
    <v>3</v>
    <v>2</v>
  </rv>
  <rv s="0">
    <v>1</v>
  </rv>
  <rv s="1">
    <v>DataFrame</v>
    <v>5</v>
    <v>5</v>
  </rv>
  <rv s="2">
    <v>&lt;class 'pandas.core.frame.DataFrame'&gt;</v>
    <v>DataFrame</v>
    <v xml:space="preserve">   recaudación mundial (M$)  % del presupuesto recuperado  \
0                 -0.763774                     -0.328665   
1                 -0.574125                      0.124753   
2                  0.820247                     -0.419999   
3       ...</v>
    <v>6</v>
    <v>2</v>
  </rv>
  <rv s="0">
    <v>2</v>
  </rv>
  <rv s="1">
    <v>ndarray</v>
    <v>7</v>
    <v>8</v>
  </rv>
  <rv s="2">
    <v>&lt;class 'numpy.ndarray'&gt;</v>
    <v>ndarray</v>
    <v>[0 0 0 1 1 1 2 2 2 0 0 0 0 2 2 0 0 2 2 2 0 2 0 0 1 1 0 2 0 0]</v>
    <v>9</v>
    <v>2</v>
  </rv>
</rvData>
</file>

<file path=xl/richData/rdrichvaluestructure.xml><?xml version="1.0" encoding="utf-8"?>
<rvStructures xmlns="http://schemas.microsoft.com/office/spreadsheetml/2017/richdata" count="4"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formattednumber">
    <k n="_Format" t="spb"/>
  </s>
</rvStructures>
</file>

<file path=xl/richData/rdsupportingpropertybag.xml><?xml version="1.0" encoding="utf-8"?>
<supportingPropertyBags xmlns="http://schemas.microsoft.com/office/spreadsheetml/2017/richdata2">
  <spbData count="8">
    <spb s="0">
      <v>30</v>
      <v>19</v>
      <v>DataFrame</v>
      <v>arrayPreview</v>
      <v>1</v>
    </spb>
    <spb s="1">
      <v>0</v>
    </spb>
    <spb s="2">
      <v>https://www.anaconda.com/excel</v>
      <v>https://res.cdn.office.net/officepysvc/prod-service/anacondalogo.png</v>
      <v>Python proporcionado por Anaconda</v>
    </spb>
    <spb s="3">
      <v>1</v>
    </spb>
    <spb s="0">
      <v>10</v>
      <v>16</v>
      <v>DataFrame</v>
      <v>arrayPreview</v>
      <v>1</v>
    </spb>
    <spb s="1">
      <v>4</v>
    </spb>
    <spb s="4">
      <v>30</v>
      <v>1</v>
      <v>ndarray</v>
      <v>arrayPreview</v>
    </spb>
    <spb s="1">
      <v>6</v>
    </spb>
  </spbData>
</supportingPropertyBags>
</file>

<file path=xl/richData/rdsupportingpropertybagstructure.xml><?xml version="1.0" encoding="utf-8"?>
<spbStructures xmlns="http://schemas.microsoft.com/office/spreadsheetml/2017/richdata2" count="5">
  <s>
    <k n="drw" t="i"/>
    <k n="dcol" t="i"/>
    <k n="name" t="s"/>
    <k n="array" t="s"/>
    <k n="headers" t="b"/>
  </s>
  <s>
    <k n="ArrayCardInfo" t="spb"/>
  </s>
  <s>
    <k n="link" t="s"/>
    <k n="logo" t="s"/>
    <k n="name" t="s"/>
  </s>
  <s>
    <k n="_Self" t="i"/>
  </s>
  <s>
    <k n="drw" t="i"/>
    <k n="dcol" t="i"/>
    <k n="name" t="s"/>
    <k n="array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0" formatCode="General"/>
    </x:dxf>
  </dxfs>
  <richProperties>
    <rPr n="NumberFormat" t="s"/>
  </richProperties>
  <richStyles>
    <rSty dxfid="0">
      <rpv i="0">0;-0;"None"</rpv>
    </rSty>
  </richStyles>
</richStyleSheet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tegoría" xr10:uid="{EA80AB76-5964-42FF-8FC3-3DB401CC1955}" sourceName="categoría">
  <pivotTables>
    <pivotTable tabId="7" name="TablaDinámica1"/>
  </pivotTables>
  <data>
    <tabular pivotCacheId="1404671786">
      <items count="11">
        <i x="0" s="1"/>
        <i x="2" s="1"/>
        <i x="4" s="1"/>
        <i x="5" s="1"/>
        <i x="6" s="1"/>
        <i x="7" s="1"/>
        <i x="9" s="1"/>
        <i x="8" s="1"/>
        <i x="10" s="1"/>
        <i x="3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egoría" xr10:uid="{C10C224E-CFA3-4F32-9526-09FB759EDBD7}" cache="SegmentaciónDeDatos_categoría" caption="categoría" columnCount="5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961F08-B370-48ED-9C54-ED3FAA6D3935}" name="FilmMarvelStudio" displayName="FilmMarvelStudio" ref="A1:S31" totalsRowShown="0" dataDxfId="22">
  <autoFilter ref="A1:S31" xr:uid="{62961F08-B370-48ED-9C54-ED3FAA6D3935}"/>
  <tableColumns count="19">
    <tableColumn id="1" xr3:uid="{7FD9B5DE-47C2-44E0-8A42-5E41771162AA}" name="film"/>
    <tableColumn id="2" xr3:uid="{8315DB2C-EBDC-4D02-BE72-C846A67A3612}" name="categoría" dataDxfId="21"/>
    <tableColumn id="3" xr3:uid="{2D02FF63-D437-416D-8879-53A1EBC2AEDA}" name="recaudación mundial (M$)" dataDxfId="20"/>
    <tableColumn id="4" xr3:uid="{8A50519F-3C05-44E2-B1FD-91199DFCC376}" name="% del presupuesto recuperado" dataDxfId="19"/>
    <tableColumn id="5" xr3:uid="{FDC89F8D-E516-44A7-9914-F7EBEABE5C3C}" name="puntuación de los críticos (%)" dataDxfId="18"/>
    <tableColumn id="6" xr3:uid="{A673EC94-4821-4338-AEB6-7A80E3C70A85}" name="puntuación del público (%)" dataDxfId="17"/>
    <tableColumn id="7" xr3:uid="{7AA5EA66-318A-48DA-AFAB-51AFD07199D4}" name="desviación entre el público y los críticos (%)" dataDxfId="16"/>
    <tableColumn id="8" xr3:uid="{C5823DE3-E2C2-446E-8708-EC76B58CC200}" name="presupuesto (M$)" dataDxfId="15"/>
    <tableColumn id="9" xr3:uid="{3D1F3687-AB1A-485C-B195-4D3EDB1D32E4}" name="recaudación nacional (M$)" dataDxfId="14"/>
    <tableColumn id="10" xr3:uid="{F6808B5C-E06C-45FB-BDC0-68528FD6D42E}" name="recaudación internacional (M$)" dataDxfId="13"/>
    <tableColumn id="11" xr3:uid="{2A26D6C3-F59F-48CB-B29C-5FDE685E9512}" name="primer fin de semana (M$)" dataDxfId="12"/>
    <tableColumn id="12" xr3:uid="{C58C718C-842B-4814-BE3C-987D8AF9C9C6}" name="segundo fin de semana (M$)" dataDxfId="11"/>
    <tableColumn id="13" xr3:uid="{B009CEA9-DB09-4849-8FA0-1F69F78D307A}" name="Caída entre el primer y el segundo fin de semana" dataDxfId="10"/>
    <tableColumn id="14" xr3:uid="{64F7ECDA-6830-4DF1-B447-E5C97AEA0845}" name="% de la recaudación del fin de semana de estreno" dataDxfId="9" dataCellStyle="Porcentaje"/>
    <tableColumn id="15" xr3:uid="{F4C5A97C-68DE-476B-BD03-590B4BF18874}" name="% de la recaudación nacional" dataDxfId="8"/>
    <tableColumn id="16" xr3:uid="{E57905B7-6EC4-4A92-A86B-79E8DA9F75C5}" name="% de la recaudación internacional" dataDxfId="7"/>
    <tableColumn id="17" xr3:uid="{31731E34-A5A8-4A2E-8DA2-D16C247613DD}" name="% del presupuesto del fin de semana de estreno" dataDxfId="6"/>
    <tableColumn id="18" xr3:uid="{D58AC7C4-EE59-4B16-B26F-1EC0BB633DA6}" name="Año" dataDxfId="5"/>
    <tableColumn id="19" xr3:uid="{0B06A4ED-D826-41E0-9AD6-35E34A94ED46}" name="Fuente" dataDxfId="4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he-numbers.com/movie/Black-Widow-(2021)" TargetMode="External"/><Relationship Id="rId13" Type="http://schemas.openxmlformats.org/officeDocument/2006/relationships/hyperlink" Target="https://www.the-numbers.com/movie/Doctor-Strange-(2016)" TargetMode="External"/><Relationship Id="rId18" Type="http://schemas.openxmlformats.org/officeDocument/2006/relationships/hyperlink" Target="https://www.the-numbers.com/movie/Guardians-of-the-Galaxy-Vol-2" TargetMode="External"/><Relationship Id="rId26" Type="http://schemas.openxmlformats.org/officeDocument/2006/relationships/hyperlink" Target="https://www.the-numbers.com/movie/Avengers-The-(2012)" TargetMode="External"/><Relationship Id="rId3" Type="http://schemas.openxmlformats.org/officeDocument/2006/relationships/hyperlink" Target="https://www.the-numbers.com/movie/Avengers-Age-of-Ultron" TargetMode="External"/><Relationship Id="rId21" Type="http://schemas.openxmlformats.org/officeDocument/2006/relationships/hyperlink" Target="https://www.the-numbers.com/movie/Iron-Man-3" TargetMode="External"/><Relationship Id="rId7" Type="http://schemas.openxmlformats.org/officeDocument/2006/relationships/hyperlink" Target="https://www.the-numbers.com/movie/Black-Panther-Wakanda-Forever-(2022)" TargetMode="External"/><Relationship Id="rId12" Type="http://schemas.openxmlformats.org/officeDocument/2006/relationships/hyperlink" Target="https://www.the-numbers.com/movie/Captain-Marvel-(2019)" TargetMode="External"/><Relationship Id="rId17" Type="http://schemas.openxmlformats.org/officeDocument/2006/relationships/hyperlink" Target="https://www.the-numbers.com/movie/Guardians-of-the-Galaxy-Vol-2" TargetMode="External"/><Relationship Id="rId25" Type="http://schemas.openxmlformats.org/officeDocument/2006/relationships/hyperlink" Target="https://www.the-numbers.com/movie/Spider-Man-No-Way-Home-(2021)" TargetMode="External"/><Relationship Id="rId2" Type="http://schemas.openxmlformats.org/officeDocument/2006/relationships/hyperlink" Target="https://www.the-numbers.com/movie/Ant-Man-and-the-Wasp" TargetMode="External"/><Relationship Id="rId16" Type="http://schemas.openxmlformats.org/officeDocument/2006/relationships/hyperlink" Target="https://www.the-numbers.com/movie/Guardians-of-the-Galaxy" TargetMode="External"/><Relationship Id="rId20" Type="http://schemas.openxmlformats.org/officeDocument/2006/relationships/hyperlink" Target="https://www.the-numbers.com/movie/Iron-Man-2" TargetMode="External"/><Relationship Id="rId29" Type="http://schemas.openxmlformats.org/officeDocument/2006/relationships/hyperlink" Target="https://www.the-numbers.com/movie/Thor-Ragnarok" TargetMode="External"/><Relationship Id="rId1" Type="http://schemas.openxmlformats.org/officeDocument/2006/relationships/hyperlink" Target="https://www.the-numbers.com/movie/Ant-Man" TargetMode="External"/><Relationship Id="rId6" Type="http://schemas.openxmlformats.org/officeDocument/2006/relationships/hyperlink" Target="https://www.the-numbers.com/movie/Black-Panther" TargetMode="External"/><Relationship Id="rId11" Type="http://schemas.openxmlformats.org/officeDocument/2006/relationships/hyperlink" Target="https://www.the-numbers.com/movie/Captain-America-The-Winter-Soldier" TargetMode="External"/><Relationship Id="rId24" Type="http://schemas.openxmlformats.org/officeDocument/2006/relationships/hyperlink" Target="https://www.the-numbers.com/movie/Spider-Man-Homecoming" TargetMode="External"/><Relationship Id="rId5" Type="http://schemas.openxmlformats.org/officeDocument/2006/relationships/hyperlink" Target="https://www.the-numbers.com/movie/Avengers-Infinity-War" TargetMode="External"/><Relationship Id="rId15" Type="http://schemas.openxmlformats.org/officeDocument/2006/relationships/hyperlink" Target="https://www.the-numbers.com/movie/Eternals-(2021)" TargetMode="External"/><Relationship Id="rId23" Type="http://schemas.openxmlformats.org/officeDocument/2006/relationships/hyperlink" Target="https://www.the-numbers.com/movie/Spider-Man-Far-From-Home-(2019)" TargetMode="External"/><Relationship Id="rId28" Type="http://schemas.openxmlformats.org/officeDocument/2006/relationships/hyperlink" Target="https://www.the-numbers.com/movie/Thor-Love-and-Thunder-(2022)" TargetMode="External"/><Relationship Id="rId10" Type="http://schemas.openxmlformats.org/officeDocument/2006/relationships/hyperlink" Target="https://www.the-numbers.com/movie/Captain-America-Civil-War" TargetMode="External"/><Relationship Id="rId19" Type="http://schemas.openxmlformats.org/officeDocument/2006/relationships/hyperlink" Target="https://www.the-numbers.com/movie/Iron-Man" TargetMode="External"/><Relationship Id="rId31" Type="http://schemas.openxmlformats.org/officeDocument/2006/relationships/table" Target="../tables/table1.xml"/><Relationship Id="rId4" Type="http://schemas.openxmlformats.org/officeDocument/2006/relationships/hyperlink" Target="https://www.the-numbers.com/movie/Avengers-Endgame-(2019)" TargetMode="External"/><Relationship Id="rId9" Type="http://schemas.openxmlformats.org/officeDocument/2006/relationships/hyperlink" Target="https://www.the-numbers.com/movie/Captain-America-The-First-Avenger" TargetMode="External"/><Relationship Id="rId14" Type="http://schemas.openxmlformats.org/officeDocument/2006/relationships/hyperlink" Target="https://www.the-numbers.com/movie/Doctor-Strange-in-the-Multiverse-of-Madness-(2022)" TargetMode="External"/><Relationship Id="rId22" Type="http://schemas.openxmlformats.org/officeDocument/2006/relationships/hyperlink" Target="https://www.the-numbers.com/movie/Shang-Chi-and-the-Legend-of-the-Ten-Rings-(2021)" TargetMode="External"/><Relationship Id="rId27" Type="http://schemas.openxmlformats.org/officeDocument/2006/relationships/hyperlink" Target="https://www.the-numbers.com/movie/Thor-The-Dark-World" TargetMode="External"/><Relationship Id="rId30" Type="http://schemas.openxmlformats.org/officeDocument/2006/relationships/hyperlink" Target="https://www.the-numbers.com/movie/Tho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18AB0-C20B-4EB3-AF61-019562C11CE5}">
  <dimension ref="A1:S31"/>
  <sheetViews>
    <sheetView workbookViewId="0">
      <selection activeCell="A2" sqref="A2:S31"/>
    </sheetView>
  </sheetViews>
  <sheetFormatPr baseColWidth="10" defaultRowHeight="15" x14ac:dyDescent="0.25"/>
  <cols>
    <col min="1" max="1" width="20.5703125" customWidth="1"/>
    <col min="3" max="3" width="26.140625" customWidth="1"/>
    <col min="4" max="4" width="30.140625" customWidth="1"/>
    <col min="5" max="5" width="28.85546875" customWidth="1"/>
    <col min="6" max="6" width="26.85546875" customWidth="1"/>
    <col min="7" max="7" width="41.42578125" customWidth="1"/>
    <col min="8" max="8" width="18.85546875" customWidth="1"/>
    <col min="9" max="9" width="26.28515625" customWidth="1"/>
    <col min="10" max="10" width="30.5703125" customWidth="1"/>
    <col min="11" max="11" width="26.5703125" customWidth="1"/>
    <col min="12" max="12" width="28.140625" customWidth="1"/>
    <col min="13" max="13" width="46.140625" customWidth="1"/>
    <col min="14" max="14" width="46.7109375" customWidth="1"/>
    <col min="15" max="15" width="28.42578125" customWidth="1"/>
    <col min="16" max="16" width="32.7109375" customWidth="1"/>
    <col min="17" max="17" width="45.7109375" customWidth="1"/>
  </cols>
  <sheetData>
    <row r="1" spans="1:19" x14ac:dyDescent="0.25">
      <c r="A1" s="2" t="s">
        <v>32</v>
      </c>
      <c r="B1" t="s">
        <v>67</v>
      </c>
      <c r="C1" t="s">
        <v>79</v>
      </c>
      <c r="D1" t="s">
        <v>68</v>
      </c>
      <c r="E1" t="s">
        <v>69</v>
      </c>
      <c r="F1" t="s">
        <v>70</v>
      </c>
      <c r="G1" t="s">
        <v>71</v>
      </c>
      <c r="H1" t="s">
        <v>80</v>
      </c>
      <c r="I1" t="s">
        <v>81</v>
      </c>
      <c r="J1" t="s">
        <v>82</v>
      </c>
      <c r="K1" t="s">
        <v>83</v>
      </c>
      <c r="L1" t="s">
        <v>84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  <c r="S1" t="s">
        <v>78</v>
      </c>
    </row>
    <row r="2" spans="1:19" x14ac:dyDescent="0.25">
      <c r="A2" t="s">
        <v>16</v>
      </c>
      <c r="B2" t="s">
        <v>4</v>
      </c>
      <c r="C2" s="9">
        <v>518</v>
      </c>
      <c r="D2" s="4">
        <v>3.9846153846153847</v>
      </c>
      <c r="E2" s="5">
        <v>0.83</v>
      </c>
      <c r="F2" s="5">
        <v>0.85</v>
      </c>
      <c r="G2" s="4">
        <v>-2.0000000000000018E-2</v>
      </c>
      <c r="H2" s="9">
        <v>130</v>
      </c>
      <c r="I2" s="9">
        <v>180</v>
      </c>
      <c r="J2" s="9">
        <v>338</v>
      </c>
      <c r="K2" s="9">
        <v>57</v>
      </c>
      <c r="L2" s="9">
        <v>24</v>
      </c>
      <c r="M2" s="4">
        <v>-0.57894736842105265</v>
      </c>
      <c r="N2" s="6">
        <v>0.318</v>
      </c>
      <c r="O2" s="7">
        <v>0.34749034749034752</v>
      </c>
      <c r="P2" s="7">
        <v>0.65250965250965254</v>
      </c>
      <c r="Q2" s="7">
        <v>0.43846153846153846</v>
      </c>
      <c r="R2" s="3">
        <v>2015</v>
      </c>
      <c r="S2" s="8" t="s">
        <v>38</v>
      </c>
    </row>
    <row r="3" spans="1:19" x14ac:dyDescent="0.25">
      <c r="A3" t="s">
        <v>22</v>
      </c>
      <c r="B3" t="s">
        <v>4</v>
      </c>
      <c r="C3" s="9">
        <v>623</v>
      </c>
      <c r="D3" s="4">
        <v>4.7923076923076922</v>
      </c>
      <c r="E3" s="4">
        <v>0.87</v>
      </c>
      <c r="F3" s="4">
        <v>0.8</v>
      </c>
      <c r="G3" s="4">
        <v>6.9999999999999951E-2</v>
      </c>
      <c r="H3" s="9">
        <v>130</v>
      </c>
      <c r="I3" s="9">
        <v>216</v>
      </c>
      <c r="J3" s="9">
        <v>406</v>
      </c>
      <c r="K3" s="9">
        <v>75.8</v>
      </c>
      <c r="L3" s="9">
        <v>29</v>
      </c>
      <c r="M3" s="4">
        <v>-0.61741424802110823</v>
      </c>
      <c r="N3" s="6">
        <v>0.35</v>
      </c>
      <c r="O3" s="7">
        <v>0.3467094703049759</v>
      </c>
      <c r="P3" s="7">
        <v>0.651685393258427</v>
      </c>
      <c r="Q3" s="7">
        <v>0.58307692307692305</v>
      </c>
      <c r="R3" s="3">
        <v>2018</v>
      </c>
      <c r="S3" s="8" t="s">
        <v>39</v>
      </c>
    </row>
    <row r="4" spans="1:19" x14ac:dyDescent="0.25">
      <c r="A4" t="s">
        <v>15</v>
      </c>
      <c r="B4" t="s">
        <v>34</v>
      </c>
      <c r="C4" s="9">
        <v>1395</v>
      </c>
      <c r="D4" s="4">
        <v>3.8219178082191783</v>
      </c>
      <c r="E4" s="4">
        <v>0.76</v>
      </c>
      <c r="F4" s="4">
        <v>0.82</v>
      </c>
      <c r="G4" s="4">
        <v>-5.9999999999999942E-2</v>
      </c>
      <c r="H4" s="9">
        <v>365</v>
      </c>
      <c r="I4" s="9">
        <v>459</v>
      </c>
      <c r="J4" s="9">
        <v>936</v>
      </c>
      <c r="K4" s="9">
        <v>191</v>
      </c>
      <c r="L4" s="9">
        <v>77</v>
      </c>
      <c r="M4" s="4">
        <v>-0.59685863874345557</v>
      </c>
      <c r="N4" s="6">
        <v>0.41700000000000004</v>
      </c>
      <c r="O4" s="7">
        <v>0.32903225806451614</v>
      </c>
      <c r="P4" s="7">
        <v>0.67096774193548392</v>
      </c>
      <c r="Q4" s="7">
        <v>0.52328767123287667</v>
      </c>
      <c r="R4" s="3">
        <v>2015</v>
      </c>
      <c r="S4" s="8" t="s">
        <v>40</v>
      </c>
    </row>
    <row r="5" spans="1:19" x14ac:dyDescent="0.25">
      <c r="A5" t="s">
        <v>33</v>
      </c>
      <c r="B5" t="s">
        <v>34</v>
      </c>
      <c r="C5" s="9">
        <v>2797</v>
      </c>
      <c r="D5" s="4">
        <v>6.9924999999999997</v>
      </c>
      <c r="E5" s="4">
        <v>0.94</v>
      </c>
      <c r="F5" s="4">
        <v>0.9</v>
      </c>
      <c r="G5" s="4">
        <v>3.9999999999999925E-2</v>
      </c>
      <c r="H5" s="9">
        <v>400</v>
      </c>
      <c r="I5" s="9">
        <v>858</v>
      </c>
      <c r="J5" s="9">
        <v>1939</v>
      </c>
      <c r="K5" s="9">
        <v>357</v>
      </c>
      <c r="L5" s="9">
        <v>147</v>
      </c>
      <c r="M5" s="4">
        <v>-0.58823529411764708</v>
      </c>
      <c r="N5" s="6">
        <v>0.41600000000000004</v>
      </c>
      <c r="O5" s="7">
        <v>0.30675723989989273</v>
      </c>
      <c r="P5" s="7">
        <v>0.69324276010010721</v>
      </c>
      <c r="Q5" s="7">
        <v>0.89249999999999996</v>
      </c>
      <c r="R5" s="3">
        <v>2019</v>
      </c>
      <c r="S5" s="8" t="s">
        <v>41</v>
      </c>
    </row>
    <row r="6" spans="1:19" x14ac:dyDescent="0.25">
      <c r="A6" t="s">
        <v>21</v>
      </c>
      <c r="B6" t="s">
        <v>34</v>
      </c>
      <c r="C6" s="9">
        <v>2048</v>
      </c>
      <c r="D6" s="4">
        <v>6.8266666666666671</v>
      </c>
      <c r="E6" s="4">
        <v>0.85</v>
      </c>
      <c r="F6" s="4">
        <v>0.91</v>
      </c>
      <c r="G6" s="4">
        <v>-6.0000000000000053E-2</v>
      </c>
      <c r="H6" s="9">
        <v>300</v>
      </c>
      <c r="I6" s="9">
        <v>678</v>
      </c>
      <c r="J6" s="9">
        <v>1369</v>
      </c>
      <c r="K6" s="9">
        <v>257</v>
      </c>
      <c r="L6" s="9">
        <v>114</v>
      </c>
      <c r="M6" s="4">
        <v>-0.55642023346303504</v>
      </c>
      <c r="N6" s="6">
        <v>0.38</v>
      </c>
      <c r="O6" s="7">
        <v>0.3310546875</v>
      </c>
      <c r="P6" s="7">
        <v>0.66845703125</v>
      </c>
      <c r="Q6" s="7">
        <v>0.85666666666666669</v>
      </c>
      <c r="R6" s="3">
        <v>2018</v>
      </c>
      <c r="S6" s="8" t="s">
        <v>42</v>
      </c>
    </row>
    <row r="7" spans="1:19" x14ac:dyDescent="0.25">
      <c r="A7" t="s">
        <v>20</v>
      </c>
      <c r="B7" t="s">
        <v>7</v>
      </c>
      <c r="C7" s="9">
        <v>1336</v>
      </c>
      <c r="D7" s="4">
        <v>6.68</v>
      </c>
      <c r="E7" s="4">
        <v>0.96</v>
      </c>
      <c r="F7" s="4">
        <v>0.79</v>
      </c>
      <c r="G7" s="4">
        <v>0.16999999999999993</v>
      </c>
      <c r="H7" s="9">
        <v>200</v>
      </c>
      <c r="I7" s="9">
        <v>700</v>
      </c>
      <c r="J7" s="9">
        <v>636</v>
      </c>
      <c r="K7" s="9">
        <v>202</v>
      </c>
      <c r="L7" s="9">
        <v>111</v>
      </c>
      <c r="M7" s="4">
        <v>-0.45049504950495045</v>
      </c>
      <c r="N7" s="6">
        <v>0.28899999999999998</v>
      </c>
      <c r="O7" s="7">
        <v>0.5239520958083832</v>
      </c>
      <c r="P7" s="7">
        <v>0.47604790419161674</v>
      </c>
      <c r="Q7" s="7">
        <v>1.01</v>
      </c>
      <c r="R7" s="3">
        <v>2018</v>
      </c>
      <c r="S7" s="8" t="s">
        <v>43</v>
      </c>
    </row>
    <row r="8" spans="1:19" x14ac:dyDescent="0.25">
      <c r="A8" t="s">
        <v>30</v>
      </c>
      <c r="B8" t="s">
        <v>7</v>
      </c>
      <c r="C8" s="9">
        <v>855</v>
      </c>
      <c r="D8" s="4">
        <v>3.42</v>
      </c>
      <c r="E8" s="4">
        <v>0.84</v>
      </c>
      <c r="F8" s="4">
        <v>0.94</v>
      </c>
      <c r="G8" s="4">
        <v>-9.9999999999999978E-2</v>
      </c>
      <c r="H8" s="9">
        <v>250</v>
      </c>
      <c r="I8" s="9">
        <v>453</v>
      </c>
      <c r="J8" s="9">
        <v>401</v>
      </c>
      <c r="K8" s="9">
        <v>181</v>
      </c>
      <c r="L8" s="9">
        <v>66</v>
      </c>
      <c r="M8" s="4">
        <v>-0.63535911602209949</v>
      </c>
      <c r="N8" s="6">
        <v>0.48599999999999999</v>
      </c>
      <c r="O8" s="7">
        <v>0.52982456140350875</v>
      </c>
      <c r="P8" s="7">
        <v>0.46900584795321637</v>
      </c>
      <c r="Q8" s="7">
        <v>0.72399999999999998</v>
      </c>
      <c r="R8" s="3">
        <v>2022</v>
      </c>
      <c r="S8" s="8" t="s">
        <v>44</v>
      </c>
    </row>
    <row r="9" spans="1:19" x14ac:dyDescent="0.25">
      <c r="A9" t="s">
        <v>25</v>
      </c>
      <c r="B9" t="s">
        <v>37</v>
      </c>
      <c r="C9" s="9">
        <v>379</v>
      </c>
      <c r="D9" s="4">
        <v>1.895</v>
      </c>
      <c r="E9" s="4">
        <v>0.79</v>
      </c>
      <c r="F9" s="4">
        <v>0.8</v>
      </c>
      <c r="G9" s="4">
        <v>-1.0000000000000009E-2</v>
      </c>
      <c r="H9" s="9">
        <v>200</v>
      </c>
      <c r="I9" s="9">
        <v>183</v>
      </c>
      <c r="J9" s="9">
        <v>196</v>
      </c>
      <c r="K9" s="9">
        <v>80.3</v>
      </c>
      <c r="L9" s="9">
        <v>25.8</v>
      </c>
      <c r="M9" s="4">
        <v>-0.67870485678704862</v>
      </c>
      <c r="N9" s="6">
        <v>0.43799999999999994</v>
      </c>
      <c r="O9" s="7">
        <v>0.48284960422163586</v>
      </c>
      <c r="P9" s="7">
        <v>0.51715039577836408</v>
      </c>
      <c r="Q9" s="7">
        <v>0.40149999999999997</v>
      </c>
      <c r="R9" s="3">
        <v>2021</v>
      </c>
      <c r="S9" s="8" t="s">
        <v>45</v>
      </c>
    </row>
    <row r="10" spans="1:19" x14ac:dyDescent="0.25">
      <c r="A10" t="s">
        <v>10</v>
      </c>
      <c r="B10" t="s">
        <v>35</v>
      </c>
      <c r="C10" s="9">
        <v>370</v>
      </c>
      <c r="D10" s="4">
        <v>2.6428571428571428</v>
      </c>
      <c r="E10" s="4">
        <v>0.79</v>
      </c>
      <c r="F10" s="4">
        <v>0.75</v>
      </c>
      <c r="G10" s="4">
        <v>4.0000000000000036E-2</v>
      </c>
      <c r="H10" s="9">
        <v>140</v>
      </c>
      <c r="I10" s="9">
        <v>176</v>
      </c>
      <c r="J10" s="9">
        <v>193</v>
      </c>
      <c r="K10" s="9">
        <v>65</v>
      </c>
      <c r="L10" s="9">
        <v>25</v>
      </c>
      <c r="M10" s="4">
        <v>-0.61538461538461542</v>
      </c>
      <c r="N10" s="6">
        <v>0.36799999999999999</v>
      </c>
      <c r="O10" s="7">
        <v>0.4756756756756757</v>
      </c>
      <c r="P10" s="7">
        <v>0.52162162162162162</v>
      </c>
      <c r="Q10" s="7">
        <v>0.4642857142857143</v>
      </c>
      <c r="R10" s="3">
        <v>2011</v>
      </c>
      <c r="S10" s="8" t="s">
        <v>46</v>
      </c>
    </row>
    <row r="11" spans="1:19" x14ac:dyDescent="0.25">
      <c r="A11" t="s">
        <v>17</v>
      </c>
      <c r="B11" t="s">
        <v>35</v>
      </c>
      <c r="C11" s="9">
        <v>1151</v>
      </c>
      <c r="D11" s="4">
        <v>4.6040000000000001</v>
      </c>
      <c r="E11" s="4">
        <v>0.9</v>
      </c>
      <c r="F11" s="4">
        <v>0.89</v>
      </c>
      <c r="G11" s="4">
        <v>1.0000000000000009E-2</v>
      </c>
      <c r="H11" s="9">
        <v>250</v>
      </c>
      <c r="I11" s="9">
        <v>408</v>
      </c>
      <c r="J11" s="9">
        <v>743</v>
      </c>
      <c r="K11" s="9">
        <v>179</v>
      </c>
      <c r="L11" s="9">
        <v>72.599999999999994</v>
      </c>
      <c r="M11" s="4">
        <v>-0.59441340782122909</v>
      </c>
      <c r="N11" s="6">
        <v>0.439</v>
      </c>
      <c r="O11" s="7">
        <v>0.35447437011294525</v>
      </c>
      <c r="P11" s="7">
        <v>0.64552562988705475</v>
      </c>
      <c r="Q11" s="7">
        <v>0.71599999999999997</v>
      </c>
      <c r="R11" s="3">
        <v>2016</v>
      </c>
      <c r="S11" s="8" t="s">
        <v>47</v>
      </c>
    </row>
    <row r="12" spans="1:19" x14ac:dyDescent="0.25">
      <c r="A12" t="s">
        <v>13</v>
      </c>
      <c r="B12" t="s">
        <v>35</v>
      </c>
      <c r="C12" s="9">
        <v>714</v>
      </c>
      <c r="D12" s="4">
        <v>4.2</v>
      </c>
      <c r="E12" s="4">
        <v>0.9</v>
      </c>
      <c r="F12" s="4">
        <v>0.92</v>
      </c>
      <c r="G12" s="4">
        <v>-2.0000000000000018E-2</v>
      </c>
      <c r="H12" s="9">
        <v>170</v>
      </c>
      <c r="I12" s="9">
        <v>259</v>
      </c>
      <c r="J12" s="9">
        <v>454</v>
      </c>
      <c r="K12" s="9">
        <v>95</v>
      </c>
      <c r="L12" s="9">
        <v>41</v>
      </c>
      <c r="M12" s="4">
        <v>-0.56842105263157894</v>
      </c>
      <c r="N12" s="6">
        <v>0.36599999999999999</v>
      </c>
      <c r="O12" s="7">
        <v>0.36274509803921567</v>
      </c>
      <c r="P12" s="7">
        <v>0.63585434173669464</v>
      </c>
      <c r="Q12" s="7">
        <v>0.55882352941176472</v>
      </c>
      <c r="R12" s="3">
        <v>2014</v>
      </c>
      <c r="S12" s="8" t="s">
        <v>48</v>
      </c>
    </row>
    <row r="13" spans="1:19" x14ac:dyDescent="0.25">
      <c r="A13" t="s">
        <v>23</v>
      </c>
      <c r="B13" t="s">
        <v>37</v>
      </c>
      <c r="C13" s="9">
        <v>1129</v>
      </c>
      <c r="D13" s="4">
        <v>6.4514285714285711</v>
      </c>
      <c r="E13" s="4">
        <v>0.79</v>
      </c>
      <c r="F13" s="4">
        <v>0.45</v>
      </c>
      <c r="G13" s="4">
        <v>0.34</v>
      </c>
      <c r="H13" s="9">
        <v>175</v>
      </c>
      <c r="I13" s="9">
        <v>426</v>
      </c>
      <c r="J13" s="9">
        <v>702</v>
      </c>
      <c r="K13" s="9">
        <v>153</v>
      </c>
      <c r="L13" s="9">
        <v>67.900000000000006</v>
      </c>
      <c r="M13" s="4">
        <v>-0.55620915032679741</v>
      </c>
      <c r="N13" s="6">
        <v>0.35899999999999999</v>
      </c>
      <c r="O13" s="7">
        <v>0.37732506643046942</v>
      </c>
      <c r="P13" s="7">
        <v>0.62178919397697074</v>
      </c>
      <c r="Q13" s="7">
        <v>0.87428571428571433</v>
      </c>
      <c r="R13" s="3">
        <v>2019</v>
      </c>
      <c r="S13" s="8" t="s">
        <v>49</v>
      </c>
    </row>
    <row r="14" spans="1:19" x14ac:dyDescent="0.25">
      <c r="A14" t="s">
        <v>5</v>
      </c>
      <c r="B14" t="s">
        <v>5</v>
      </c>
      <c r="C14" s="9">
        <v>676</v>
      </c>
      <c r="D14" s="4">
        <v>4.0969696969696967</v>
      </c>
      <c r="E14" s="4">
        <v>0.89</v>
      </c>
      <c r="F14" s="4">
        <v>0.86</v>
      </c>
      <c r="G14" s="4">
        <v>3.0000000000000027E-2</v>
      </c>
      <c r="H14" s="9">
        <v>165</v>
      </c>
      <c r="I14" s="9">
        <v>232</v>
      </c>
      <c r="J14" s="9">
        <v>443</v>
      </c>
      <c r="K14" s="9">
        <v>85</v>
      </c>
      <c r="L14" s="9">
        <v>42.9</v>
      </c>
      <c r="M14" s="4">
        <v>-0.49529411764705888</v>
      </c>
      <c r="N14" s="6">
        <v>0.36599999999999999</v>
      </c>
      <c r="O14" s="7">
        <v>0.34319526627218933</v>
      </c>
      <c r="P14" s="7">
        <v>0.65532544378698221</v>
      </c>
      <c r="Q14" s="7">
        <v>0.51515151515151514</v>
      </c>
      <c r="R14" s="3">
        <v>2016</v>
      </c>
      <c r="S14" s="8" t="s">
        <v>50</v>
      </c>
    </row>
    <row r="15" spans="1:19" x14ac:dyDescent="0.25">
      <c r="A15" t="s">
        <v>28</v>
      </c>
      <c r="B15" t="s">
        <v>5</v>
      </c>
      <c r="C15" s="9">
        <v>952</v>
      </c>
      <c r="D15" s="4">
        <v>4.76</v>
      </c>
      <c r="E15" s="4">
        <v>0.74</v>
      </c>
      <c r="F15" s="4">
        <v>0.77</v>
      </c>
      <c r="G15" s="4">
        <v>-3.0000000000000027E-2</v>
      </c>
      <c r="H15" s="9">
        <v>200</v>
      </c>
      <c r="I15" s="9">
        <v>411</v>
      </c>
      <c r="J15" s="9">
        <v>540</v>
      </c>
      <c r="K15" s="9">
        <v>187</v>
      </c>
      <c r="L15" s="9">
        <v>61.7</v>
      </c>
      <c r="M15" s="4">
        <v>-0.67005347593582887</v>
      </c>
      <c r="N15" s="6">
        <v>0.45600000000000002</v>
      </c>
      <c r="O15" s="7">
        <v>0.43172268907563027</v>
      </c>
      <c r="P15" s="7">
        <v>0.5672268907563025</v>
      </c>
      <c r="Q15" s="7">
        <v>0.93500000000000005</v>
      </c>
      <c r="R15" s="3">
        <v>2022</v>
      </c>
      <c r="S15" s="8" t="s">
        <v>51</v>
      </c>
    </row>
    <row r="16" spans="1:19" x14ac:dyDescent="0.25">
      <c r="A16" t="s">
        <v>8</v>
      </c>
      <c r="B16" t="s">
        <v>37</v>
      </c>
      <c r="C16" s="9">
        <v>402</v>
      </c>
      <c r="D16" s="4">
        <v>2.0099999999999998</v>
      </c>
      <c r="E16" s="4">
        <v>0.47</v>
      </c>
      <c r="F16" s="4">
        <v>0.73</v>
      </c>
      <c r="G16" s="4">
        <v>-0.26</v>
      </c>
      <c r="H16" s="9">
        <v>200</v>
      </c>
      <c r="I16" s="9">
        <v>164</v>
      </c>
      <c r="J16" s="9">
        <v>237</v>
      </c>
      <c r="K16" s="9">
        <v>71</v>
      </c>
      <c r="L16" s="9">
        <v>26.8</v>
      </c>
      <c r="M16" s="4">
        <v>-0.62253521126760569</v>
      </c>
      <c r="N16" s="6">
        <v>0.43200000000000005</v>
      </c>
      <c r="O16" s="7">
        <v>0.4079601990049751</v>
      </c>
      <c r="P16" s="7">
        <v>0.58955223880597019</v>
      </c>
      <c r="Q16" s="7">
        <v>0.35499999999999998</v>
      </c>
      <c r="R16" s="3">
        <v>2021</v>
      </c>
      <c r="S16" s="8" t="s">
        <v>52</v>
      </c>
    </row>
    <row r="17" spans="1:19" x14ac:dyDescent="0.25">
      <c r="A17" t="s">
        <v>14</v>
      </c>
      <c r="B17" t="s">
        <v>36</v>
      </c>
      <c r="C17" s="9">
        <v>770</v>
      </c>
      <c r="D17" s="4">
        <v>4.5294117647058822</v>
      </c>
      <c r="E17" s="4">
        <v>0.92</v>
      </c>
      <c r="F17" s="4">
        <v>0.92</v>
      </c>
      <c r="G17" s="4">
        <v>0</v>
      </c>
      <c r="H17" s="9">
        <v>170</v>
      </c>
      <c r="I17" s="9">
        <v>333</v>
      </c>
      <c r="J17" s="9">
        <v>437</v>
      </c>
      <c r="K17" s="9">
        <v>94</v>
      </c>
      <c r="L17" s="9">
        <v>42.1</v>
      </c>
      <c r="M17" s="4">
        <v>-0.55212765957446808</v>
      </c>
      <c r="N17" s="6">
        <v>0.433</v>
      </c>
      <c r="O17" s="7">
        <v>0.43246753246753245</v>
      </c>
      <c r="P17" s="7">
        <v>0.56753246753246755</v>
      </c>
      <c r="Q17" s="7">
        <v>0.55294117647058827</v>
      </c>
      <c r="R17" s="3">
        <v>2014</v>
      </c>
      <c r="S17" s="8" t="s">
        <v>53</v>
      </c>
    </row>
    <row r="18" spans="1:19" x14ac:dyDescent="0.25">
      <c r="A18" t="s">
        <v>18</v>
      </c>
      <c r="B18" t="s">
        <v>36</v>
      </c>
      <c r="C18" s="9">
        <v>869</v>
      </c>
      <c r="D18" s="4">
        <v>4.3449999999999998</v>
      </c>
      <c r="E18" s="4">
        <v>0.85</v>
      </c>
      <c r="F18" s="4">
        <v>0.87</v>
      </c>
      <c r="G18" s="4">
        <v>-2.0000000000000018E-2</v>
      </c>
      <c r="H18" s="9">
        <v>200</v>
      </c>
      <c r="I18" s="9">
        <v>389</v>
      </c>
      <c r="J18" s="9">
        <v>479</v>
      </c>
      <c r="K18" s="9">
        <v>146</v>
      </c>
      <c r="L18" s="9">
        <v>65</v>
      </c>
      <c r="M18" s="4">
        <v>-0.5547945205479452</v>
      </c>
      <c r="N18" s="6">
        <v>0.376</v>
      </c>
      <c r="O18" s="7">
        <v>0.44764096662830838</v>
      </c>
      <c r="P18" s="7">
        <v>0.5512082853855006</v>
      </c>
      <c r="Q18" s="7">
        <v>0.73</v>
      </c>
      <c r="R18" s="3">
        <v>2017</v>
      </c>
      <c r="S18" s="8" t="s">
        <v>54</v>
      </c>
    </row>
    <row r="19" spans="1:19" x14ac:dyDescent="0.25">
      <c r="A19" t="s">
        <v>9</v>
      </c>
      <c r="B19" t="s">
        <v>37</v>
      </c>
      <c r="C19" s="9">
        <v>265</v>
      </c>
      <c r="D19" s="4">
        <v>1.9272727272727272</v>
      </c>
      <c r="E19" s="4">
        <v>0.67</v>
      </c>
      <c r="F19" s="4">
        <v>0.69</v>
      </c>
      <c r="G19" s="4">
        <v>-1.9999999999999907E-2</v>
      </c>
      <c r="H19" s="9">
        <v>137.5</v>
      </c>
      <c r="I19" s="9">
        <v>134</v>
      </c>
      <c r="J19" s="9">
        <v>130</v>
      </c>
      <c r="K19" s="9">
        <v>55</v>
      </c>
      <c r="L19" s="9">
        <v>22.1</v>
      </c>
      <c r="M19" s="4">
        <v>-0.59818181818181815</v>
      </c>
      <c r="N19" s="6">
        <v>0.41100000000000003</v>
      </c>
      <c r="O19" s="7">
        <v>0.50566037735849056</v>
      </c>
      <c r="P19" s="7">
        <v>0.49056603773584906</v>
      </c>
      <c r="Q19" s="7">
        <v>0.4</v>
      </c>
      <c r="R19" s="3">
        <v>2008</v>
      </c>
      <c r="S19" s="8" t="s">
        <v>54</v>
      </c>
    </row>
    <row r="20" spans="1:19" x14ac:dyDescent="0.25">
      <c r="A20" t="s">
        <v>0</v>
      </c>
      <c r="B20" s="1" t="s">
        <v>0</v>
      </c>
      <c r="C20" s="9">
        <v>585</v>
      </c>
      <c r="D20" s="4">
        <v>3.1451612903225805</v>
      </c>
      <c r="E20" s="4">
        <v>0.94</v>
      </c>
      <c r="F20" s="4">
        <v>0.91</v>
      </c>
      <c r="G20" s="4">
        <v>2.9999999999999916E-2</v>
      </c>
      <c r="H20" s="9">
        <v>186</v>
      </c>
      <c r="I20" s="9">
        <v>318</v>
      </c>
      <c r="J20" s="9">
        <v>266</v>
      </c>
      <c r="K20" s="9">
        <v>102</v>
      </c>
      <c r="L20" s="9">
        <v>51.2</v>
      </c>
      <c r="M20" s="4">
        <v>-0.49803921568627452</v>
      </c>
      <c r="N20" s="6">
        <v>0.32100000000000001</v>
      </c>
      <c r="O20" s="7">
        <v>0.54358974358974355</v>
      </c>
      <c r="P20" s="7">
        <v>0.4547008547008547</v>
      </c>
      <c r="Q20" s="7">
        <v>0.54838709677419351</v>
      </c>
      <c r="R20" s="3">
        <v>2008</v>
      </c>
      <c r="S20" s="8" t="s">
        <v>55</v>
      </c>
    </row>
    <row r="21" spans="1:19" x14ac:dyDescent="0.25">
      <c r="A21" t="s">
        <v>1</v>
      </c>
      <c r="B21" s="1" t="s">
        <v>0</v>
      </c>
      <c r="C21" s="9">
        <v>621</v>
      </c>
      <c r="D21" s="4">
        <v>3.6529411764705881</v>
      </c>
      <c r="E21" s="4">
        <v>0.71</v>
      </c>
      <c r="F21" s="4">
        <v>0.71</v>
      </c>
      <c r="G21" s="4">
        <v>0</v>
      </c>
      <c r="H21" s="9">
        <v>170</v>
      </c>
      <c r="I21" s="9">
        <v>312</v>
      </c>
      <c r="J21" s="9">
        <v>308</v>
      </c>
      <c r="K21" s="9">
        <v>128</v>
      </c>
      <c r="L21" s="9">
        <v>52</v>
      </c>
      <c r="M21" s="4">
        <v>-0.59375</v>
      </c>
      <c r="N21" s="6">
        <v>0.41</v>
      </c>
      <c r="O21" s="7">
        <v>0.50241545893719808</v>
      </c>
      <c r="P21" s="7">
        <v>0.49597423510466987</v>
      </c>
      <c r="Q21" s="7">
        <v>0.75294117647058822</v>
      </c>
      <c r="R21" s="3">
        <v>2010</v>
      </c>
      <c r="S21" s="8" t="s">
        <v>56</v>
      </c>
    </row>
    <row r="22" spans="1:19" x14ac:dyDescent="0.25">
      <c r="A22" t="s">
        <v>3</v>
      </c>
      <c r="B22" s="1" t="s">
        <v>0</v>
      </c>
      <c r="C22" s="9">
        <v>1215</v>
      </c>
      <c r="D22" s="4">
        <v>6.0750000000000002</v>
      </c>
      <c r="E22" s="4">
        <v>0.79</v>
      </c>
      <c r="F22" s="4">
        <v>0.78</v>
      </c>
      <c r="G22" s="4">
        <v>1.0000000000000009E-2</v>
      </c>
      <c r="H22" s="9">
        <v>200</v>
      </c>
      <c r="I22" s="9">
        <v>408</v>
      </c>
      <c r="J22" s="9">
        <v>806</v>
      </c>
      <c r="K22" s="9">
        <v>174</v>
      </c>
      <c r="L22" s="9">
        <v>72.5</v>
      </c>
      <c r="M22" s="4">
        <v>-0.58333333333333326</v>
      </c>
      <c r="N22" s="6">
        <v>0.42599999999999999</v>
      </c>
      <c r="O22" s="7">
        <v>0.33580246913580247</v>
      </c>
      <c r="P22" s="7">
        <v>0.66337448559670786</v>
      </c>
      <c r="Q22" s="7">
        <v>0.87</v>
      </c>
      <c r="R22" s="3">
        <v>2013</v>
      </c>
      <c r="S22" s="8" t="s">
        <v>57</v>
      </c>
    </row>
    <row r="23" spans="1:19" x14ac:dyDescent="0.25">
      <c r="A23" t="s">
        <v>26</v>
      </c>
      <c r="B23" t="s">
        <v>37</v>
      </c>
      <c r="C23" s="9">
        <v>432</v>
      </c>
      <c r="D23" s="4">
        <v>2.88</v>
      </c>
      <c r="E23" s="4">
        <v>0.91</v>
      </c>
      <c r="F23" s="4">
        <v>0.93</v>
      </c>
      <c r="G23" s="4">
        <v>-2.0000000000000018E-2</v>
      </c>
      <c r="H23" s="9">
        <v>150</v>
      </c>
      <c r="I23" s="9">
        <v>224</v>
      </c>
      <c r="J23" s="9">
        <v>207</v>
      </c>
      <c r="K23" s="9">
        <v>75</v>
      </c>
      <c r="L23" s="9">
        <v>34.700000000000003</v>
      </c>
      <c r="M23" s="4">
        <v>-0.53733333333333322</v>
      </c>
      <c r="N23" s="6">
        <v>0.33600000000000002</v>
      </c>
      <c r="O23" s="7">
        <v>0.51851851851851849</v>
      </c>
      <c r="P23" s="7">
        <v>0.47916666666666669</v>
      </c>
      <c r="Q23" s="7">
        <v>0.5</v>
      </c>
      <c r="R23" s="3">
        <v>2021</v>
      </c>
      <c r="S23" s="8" t="s">
        <v>58</v>
      </c>
    </row>
    <row r="24" spans="1:19" x14ac:dyDescent="0.25">
      <c r="A24" t="s">
        <v>24</v>
      </c>
      <c r="B24" s="1" t="s">
        <v>31</v>
      </c>
      <c r="C24" s="9">
        <v>1132</v>
      </c>
      <c r="D24" s="4">
        <v>7.0750000000000002</v>
      </c>
      <c r="E24" s="4">
        <v>0.9</v>
      </c>
      <c r="F24" s="4">
        <v>0.93</v>
      </c>
      <c r="G24" s="4">
        <v>-3.0000000000000027E-2</v>
      </c>
      <c r="H24" s="9">
        <v>160</v>
      </c>
      <c r="I24" s="9">
        <v>390</v>
      </c>
      <c r="J24" s="9">
        <v>741</v>
      </c>
      <c r="K24" s="9">
        <v>93</v>
      </c>
      <c r="L24" s="9">
        <v>45.3</v>
      </c>
      <c r="M24" s="4">
        <v>-0.51290322580645165</v>
      </c>
      <c r="N24" s="6">
        <v>0.23699999999999999</v>
      </c>
      <c r="O24" s="7">
        <v>0.34452296819787986</v>
      </c>
      <c r="P24" s="7">
        <v>0.65459363957597172</v>
      </c>
      <c r="Q24" s="7">
        <v>0.58125000000000004</v>
      </c>
      <c r="R24" s="3">
        <v>2019</v>
      </c>
      <c r="S24" s="8" t="s">
        <v>59</v>
      </c>
    </row>
    <row r="25" spans="1:19" x14ac:dyDescent="0.25">
      <c r="A25" t="s">
        <v>19</v>
      </c>
      <c r="B25" s="1" t="s">
        <v>31</v>
      </c>
      <c r="C25" s="9">
        <v>878</v>
      </c>
      <c r="D25" s="4">
        <v>5.0171428571428569</v>
      </c>
      <c r="E25" s="4">
        <v>0.92</v>
      </c>
      <c r="F25" s="4">
        <v>0.87</v>
      </c>
      <c r="G25" s="4">
        <v>5.0000000000000044E-2</v>
      </c>
      <c r="H25" s="9">
        <v>175</v>
      </c>
      <c r="I25" s="9">
        <v>334</v>
      </c>
      <c r="J25" s="9">
        <v>544</v>
      </c>
      <c r="K25" s="9">
        <v>117</v>
      </c>
      <c r="L25" s="9">
        <v>44</v>
      </c>
      <c r="M25" s="4">
        <v>-0.62393162393162394</v>
      </c>
      <c r="N25" s="6">
        <v>0.35</v>
      </c>
      <c r="O25" s="7">
        <v>0.38041002277904329</v>
      </c>
      <c r="P25" s="7">
        <v>0.61958997722095677</v>
      </c>
      <c r="Q25" s="7">
        <v>0.66857142857142859</v>
      </c>
      <c r="R25" s="3">
        <v>2017</v>
      </c>
      <c r="S25" s="8" t="s">
        <v>60</v>
      </c>
    </row>
    <row r="26" spans="1:19" x14ac:dyDescent="0.25">
      <c r="A26" t="s">
        <v>27</v>
      </c>
      <c r="B26" s="1" t="s">
        <v>31</v>
      </c>
      <c r="C26" s="9">
        <v>1911</v>
      </c>
      <c r="D26" s="4">
        <v>9.5549999999999997</v>
      </c>
      <c r="E26" s="4">
        <v>0.93</v>
      </c>
      <c r="F26" s="4">
        <v>0.96</v>
      </c>
      <c r="G26" s="4">
        <v>-2.9999999999999916E-2</v>
      </c>
      <c r="H26" s="9">
        <v>200</v>
      </c>
      <c r="I26" s="9">
        <v>814</v>
      </c>
      <c r="J26" s="9">
        <v>1097</v>
      </c>
      <c r="K26" s="9">
        <v>260</v>
      </c>
      <c r="L26" s="9">
        <v>84</v>
      </c>
      <c r="M26" s="4">
        <v>-0.67692307692307696</v>
      </c>
      <c r="N26" s="6">
        <v>0.32</v>
      </c>
      <c r="O26" s="7">
        <v>0.42595499738356879</v>
      </c>
      <c r="P26" s="7">
        <v>0.57404500261643121</v>
      </c>
      <c r="Q26" s="7">
        <v>1.3</v>
      </c>
      <c r="R26" s="3">
        <v>2021</v>
      </c>
      <c r="S26" s="8" t="s">
        <v>61</v>
      </c>
    </row>
    <row r="27" spans="1:19" x14ac:dyDescent="0.25">
      <c r="A27" t="s">
        <v>11</v>
      </c>
      <c r="B27" t="s">
        <v>11</v>
      </c>
      <c r="C27" s="9">
        <v>1515</v>
      </c>
      <c r="D27" s="4">
        <v>6.7333333333333334</v>
      </c>
      <c r="E27" s="4">
        <v>0.91</v>
      </c>
      <c r="F27" s="4">
        <v>0.91</v>
      </c>
      <c r="G27" s="4">
        <v>0</v>
      </c>
      <c r="H27" s="9">
        <v>225</v>
      </c>
      <c r="I27" s="9">
        <v>623</v>
      </c>
      <c r="J27" s="9">
        <v>891</v>
      </c>
      <c r="K27" s="9">
        <v>207</v>
      </c>
      <c r="L27" s="9">
        <v>103</v>
      </c>
      <c r="M27" s="4">
        <v>-0.50241545893719808</v>
      </c>
      <c r="N27" s="6">
        <v>0.33299999999999996</v>
      </c>
      <c r="O27" s="7">
        <v>0.41122112211221123</v>
      </c>
      <c r="P27" s="7">
        <v>0.58811881188118809</v>
      </c>
      <c r="Q27" s="7">
        <v>0.92</v>
      </c>
      <c r="R27" s="3">
        <v>2012</v>
      </c>
      <c r="S27" s="8" t="s">
        <v>62</v>
      </c>
    </row>
    <row r="28" spans="1:19" x14ac:dyDescent="0.25">
      <c r="A28" t="s">
        <v>12</v>
      </c>
      <c r="B28" s="1" t="s">
        <v>2</v>
      </c>
      <c r="C28" s="9">
        <v>644</v>
      </c>
      <c r="D28" s="4">
        <v>4.293333333333333</v>
      </c>
      <c r="E28" s="4">
        <v>0.66</v>
      </c>
      <c r="F28" s="4">
        <v>0.75</v>
      </c>
      <c r="G28" s="4">
        <v>-8.9999999999999969E-2</v>
      </c>
      <c r="H28" s="9">
        <v>150</v>
      </c>
      <c r="I28" s="9">
        <v>206</v>
      </c>
      <c r="J28" s="9">
        <v>438</v>
      </c>
      <c r="K28" s="9">
        <v>85</v>
      </c>
      <c r="L28" s="9">
        <v>36.5</v>
      </c>
      <c r="M28" s="4">
        <v>-0.57058823529411762</v>
      </c>
      <c r="N28" s="6">
        <v>0.41499999999999998</v>
      </c>
      <c r="O28" s="7">
        <v>0.31987577639751552</v>
      </c>
      <c r="P28" s="7">
        <v>0.68012422360248448</v>
      </c>
      <c r="Q28" s="7">
        <v>0.56666666666666665</v>
      </c>
      <c r="R28" s="3">
        <v>2013</v>
      </c>
      <c r="S28" s="8" t="s">
        <v>63</v>
      </c>
    </row>
    <row r="29" spans="1:19" x14ac:dyDescent="0.25">
      <c r="A29" t="s">
        <v>29</v>
      </c>
      <c r="B29" s="1" t="s">
        <v>2</v>
      </c>
      <c r="C29" s="9">
        <v>745</v>
      </c>
      <c r="D29" s="4">
        <v>2.98</v>
      </c>
      <c r="E29" s="4">
        <v>0.64</v>
      </c>
      <c r="F29" s="4">
        <v>0.63</v>
      </c>
      <c r="G29" s="4">
        <v>1.0000000000000009E-2</v>
      </c>
      <c r="H29" s="9">
        <v>250</v>
      </c>
      <c r="I29" s="9">
        <v>343</v>
      </c>
      <c r="J29" s="9">
        <v>403</v>
      </c>
      <c r="K29" s="9">
        <v>144</v>
      </c>
      <c r="L29" s="9">
        <v>46.6</v>
      </c>
      <c r="M29" s="4">
        <v>-0.67638888888888893</v>
      </c>
      <c r="N29" s="6">
        <v>0.42</v>
      </c>
      <c r="O29" s="7">
        <v>0.46040268456375838</v>
      </c>
      <c r="P29" s="7">
        <v>0.54093959731543628</v>
      </c>
      <c r="Q29" s="7">
        <v>0.57599999999999996</v>
      </c>
      <c r="R29" s="3">
        <v>2022</v>
      </c>
      <c r="S29" s="8" t="s">
        <v>64</v>
      </c>
    </row>
    <row r="30" spans="1:19" x14ac:dyDescent="0.25">
      <c r="A30" t="s">
        <v>6</v>
      </c>
      <c r="B30" s="1" t="s">
        <v>2</v>
      </c>
      <c r="C30" s="9">
        <v>850</v>
      </c>
      <c r="D30" s="4">
        <v>4.7222222222222223</v>
      </c>
      <c r="E30" s="4">
        <v>0.93</v>
      </c>
      <c r="F30" s="4">
        <v>0.87</v>
      </c>
      <c r="G30" s="4">
        <v>6.0000000000000053E-2</v>
      </c>
      <c r="H30" s="9">
        <v>180</v>
      </c>
      <c r="I30" s="9">
        <v>315</v>
      </c>
      <c r="J30" s="9">
        <v>535</v>
      </c>
      <c r="K30" s="9">
        <v>122</v>
      </c>
      <c r="L30" s="9">
        <v>57</v>
      </c>
      <c r="M30" s="4">
        <v>-0.53278688524590168</v>
      </c>
      <c r="N30" s="6">
        <v>0.39</v>
      </c>
      <c r="O30" s="7">
        <v>0.37058823529411766</v>
      </c>
      <c r="P30" s="7">
        <v>0.62941176470588234</v>
      </c>
      <c r="Q30" s="7">
        <v>0.67777777777777781</v>
      </c>
      <c r="R30" s="3">
        <v>2017</v>
      </c>
      <c r="S30" s="8" t="s">
        <v>65</v>
      </c>
    </row>
    <row r="31" spans="1:19" x14ac:dyDescent="0.25">
      <c r="A31" t="s">
        <v>2</v>
      </c>
      <c r="B31" s="1" t="s">
        <v>2</v>
      </c>
      <c r="C31" s="9">
        <v>449</v>
      </c>
      <c r="D31" s="4">
        <v>2.9933333333333332</v>
      </c>
      <c r="E31" s="4">
        <v>0.77</v>
      </c>
      <c r="F31" s="4">
        <v>0.76</v>
      </c>
      <c r="G31" s="4">
        <v>1.0000000000000009E-2</v>
      </c>
      <c r="H31" s="9">
        <v>150</v>
      </c>
      <c r="I31" s="9">
        <v>181</v>
      </c>
      <c r="J31" s="9">
        <v>268</v>
      </c>
      <c r="K31" s="9">
        <v>65</v>
      </c>
      <c r="L31" s="9">
        <v>34</v>
      </c>
      <c r="M31" s="4">
        <v>-0.47692307692307689</v>
      </c>
      <c r="N31" s="6">
        <v>0.36299999999999999</v>
      </c>
      <c r="O31" s="7">
        <v>0.40311804008908686</v>
      </c>
      <c r="P31" s="7">
        <v>0.5968819599109132</v>
      </c>
      <c r="Q31" s="7">
        <v>0.43333333333333335</v>
      </c>
      <c r="R31" s="3">
        <v>2011</v>
      </c>
      <c r="S31" s="8" t="s">
        <v>66</v>
      </c>
    </row>
  </sheetData>
  <hyperlinks>
    <hyperlink ref="S2" r:id="rId1" location="tab=summary" xr:uid="{00249496-45BE-4192-94B4-84E7EEB6940B}"/>
    <hyperlink ref="S3" r:id="rId2" location="tab=summary" xr:uid="{B18D7762-F4CF-48FD-B4BD-B88CE560F727}"/>
    <hyperlink ref="S4" r:id="rId3" location="tab=summary" xr:uid="{A4D7A941-088B-4479-B2FE-D03B6518C095}"/>
    <hyperlink ref="S5" r:id="rId4" location="tab=summary" xr:uid="{997CAD7E-234C-4A99-BF26-68DB9DBD68FA}"/>
    <hyperlink ref="S6" r:id="rId5" location="tab=summary" xr:uid="{DDEC63E1-67E6-4476-88E7-BD717C091419}"/>
    <hyperlink ref="S7" r:id="rId6" location="tab=summary" xr:uid="{E5FE82E4-2594-47CE-9A78-F6C7CFCFF048}"/>
    <hyperlink ref="S8" r:id="rId7" location="tab=box-office" xr:uid="{02CC7AB2-5B04-4C07-937C-E64E94B74F7C}"/>
    <hyperlink ref="S9" r:id="rId8" location="tab=summary" xr:uid="{B222619D-6B76-427E-A302-D3C6F6685EE2}"/>
    <hyperlink ref="S10" r:id="rId9" location="tab=summary" xr:uid="{6BAECAEA-95D1-4F61-820E-C96981F3E717}"/>
    <hyperlink ref="S11" r:id="rId10" location="tab=summary" xr:uid="{9337F432-0C8E-456D-BCF1-345E660411EC}"/>
    <hyperlink ref="S12" r:id="rId11" location="tab=summary" xr:uid="{A5D5046A-98BE-4A0B-879A-E640080473EC}"/>
    <hyperlink ref="S13" r:id="rId12" location="tab=summary" xr:uid="{D67B2C53-BADE-49A9-9274-E56FC46137B3}"/>
    <hyperlink ref="S14" r:id="rId13" location="tab=summary" xr:uid="{9B4070A7-DEE1-495F-8B45-0364EED517D1}"/>
    <hyperlink ref="S15" r:id="rId14" location="tab=summary" xr:uid="{4F18216A-45D6-4307-B21F-0815E1F97B4B}"/>
    <hyperlink ref="S16" r:id="rId15" location="tab=summary" xr:uid="{8EC6363D-0E30-46F0-B56A-D27A16F8A21F}"/>
    <hyperlink ref="S17" r:id="rId16" location="tab=summary" xr:uid="{B10FFC84-B64F-4914-94C8-FA3B95F6F33E}"/>
    <hyperlink ref="S18" r:id="rId17" location="tab=summary" xr:uid="{C08A1A87-16B7-4C17-8F27-76110A16A756}"/>
    <hyperlink ref="S19" r:id="rId18" location="tab=summary" xr:uid="{F18D30E5-1FDF-4FF6-8BEE-E72AE27A4D4D}"/>
    <hyperlink ref="S20" r:id="rId19" location="tab=summary" xr:uid="{5E85F1ED-2AC5-410C-9E32-CA179C381245}"/>
    <hyperlink ref="S21" r:id="rId20" location="tab=summary" xr:uid="{54151537-421E-4F24-956D-B3C6C9054CA7}"/>
    <hyperlink ref="S22" r:id="rId21" location="tab=summary" xr:uid="{AFA8F307-E2EF-4231-BD4D-7A7AEB08B4C1}"/>
    <hyperlink ref="S23" r:id="rId22" location="tab=summary" xr:uid="{94B9B0FA-17AD-4C19-B44D-EBDE1D8D207F}"/>
    <hyperlink ref="S24" r:id="rId23" location="tab=summary" xr:uid="{09C09A4F-58CF-4659-AB07-12EDD6E0432A}"/>
    <hyperlink ref="S25" r:id="rId24" location="tab=summary" xr:uid="{4E7C7EF4-5D70-43E2-8AED-A48B1689E1B4}"/>
    <hyperlink ref="S26" r:id="rId25" location="tab=summary" xr:uid="{2C910BC4-EF97-41DA-A709-D1AD318C33A2}"/>
    <hyperlink ref="S27" r:id="rId26" location="tab=summary" xr:uid="{52FAB713-002F-4031-BCA7-E2F64BE5192F}"/>
    <hyperlink ref="S28" r:id="rId27" location="tab=box-office" xr:uid="{4E363EF2-9EEA-4853-BE57-18D4433224C1}"/>
    <hyperlink ref="S29" r:id="rId28" location="tab=summary" xr:uid="{E9A8DEBB-08BE-469D-8A0A-CA5857000311}"/>
    <hyperlink ref="S30" r:id="rId29" location="tab=summary" xr:uid="{9CABC7B3-0AB6-4491-8DB9-1D2CC014F1F9}"/>
    <hyperlink ref="S31" r:id="rId30" location="tab=summary" xr:uid="{6DE16908-E9C5-4400-A367-59946025D8AD}"/>
  </hyperlinks>
  <pageMargins left="0.7" right="0.7" top="0.75" bottom="0.75" header="0.3" footer="0.3"/>
  <tableParts count="1">
    <tablePart r:id="rId3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FC62-399D-4A93-9103-A74E17B6675B}">
  <dimension ref="A1:W37"/>
  <sheetViews>
    <sheetView topLeftCell="D7" zoomScale="90" zoomScaleNormal="90" workbookViewId="0">
      <selection activeCell="D7" sqref="D7"/>
    </sheetView>
  </sheetViews>
  <sheetFormatPr baseColWidth="10" defaultRowHeight="15" x14ac:dyDescent="0.25"/>
  <cols>
    <col min="3" max="3" width="51.5703125" customWidth="1"/>
    <col min="4" max="4" width="21.28515625" customWidth="1"/>
  </cols>
  <sheetData>
    <row r="1" spans="1:23" ht="18.75" x14ac:dyDescent="0.25">
      <c r="A1" s="20" t="s">
        <v>85</v>
      </c>
      <c r="B1" s="20"/>
      <c r="C1" s="20"/>
      <c r="D1" s="20"/>
    </row>
    <row r="2" spans="1:23" x14ac:dyDescent="0.25">
      <c r="A2" s="10" t="s">
        <v>86</v>
      </c>
      <c r="D2" t="e" cm="1" vm="1">
        <f t="array" ref="D2">_xlfn._xlws.PY(0,1,FilmMarvelStudio[#All])</f>
        <v>#VALUE!</v>
      </c>
    </row>
    <row r="3" spans="1:23" x14ac:dyDescent="0.25">
      <c r="A3" t="s">
        <v>87</v>
      </c>
      <c r="D3" cm="1" vm="2">
        <f t="array" ref="D3">_xlfn._xlws.PY(1,1)</f>
        <v>0</v>
      </c>
    </row>
    <row r="4" spans="1:23" ht="18.75" x14ac:dyDescent="0.3">
      <c r="A4" s="13" t="s">
        <v>88</v>
      </c>
      <c r="B4" s="13"/>
      <c r="C4" s="12"/>
      <c r="D4" s="14" t="e" cm="1" vm="3">
        <f t="array" ref="D4">_xlfn._xlws.PY(2,1)</f>
        <v>#VALUE!</v>
      </c>
    </row>
    <row r="5" spans="1:23" x14ac:dyDescent="0.25">
      <c r="A5" t="s">
        <v>89</v>
      </c>
      <c r="D5" t="e" cm="1" vm="4">
        <f t="array" ref="D5">_xlfn._xlws.PY(3,1)</f>
        <v>#VALUE!</v>
      </c>
    </row>
    <row r="6" spans="1:23" ht="18.75" x14ac:dyDescent="0.3">
      <c r="A6" t="s">
        <v>90</v>
      </c>
      <c r="C6" s="12"/>
      <c r="D6" cm="1" vm="5">
        <f t="array" ref="D6">_xlfn._xlws.PY(4,0)</f>
        <v>0</v>
      </c>
    </row>
    <row r="7" spans="1:23" x14ac:dyDescent="0.25">
      <c r="A7" t="s">
        <v>91</v>
      </c>
      <c r="D7" t="str" cm="1">
        <f t="array" ref="D7:W37">_xlfn._xlws.PY(5,0)</f>
        <v>film</v>
      </c>
      <c r="E7" t="str">
        <v>categoría</v>
      </c>
      <c r="F7" t="str">
        <v>recaudación mundial (M$)</v>
      </c>
      <c r="G7" t="str">
        <v>% del presupuesto recuperado</v>
      </c>
      <c r="H7" t="str">
        <v>puntuación de los críticos (%)</v>
      </c>
      <c r="I7" t="str">
        <v>puntuación del público (%)</v>
      </c>
      <c r="J7" t="str">
        <v>desviación entre el público y los críticos (%)</v>
      </c>
      <c r="K7" t="str">
        <v>presupuesto (M$)</v>
      </c>
      <c r="L7" t="str">
        <v>recaudación nacional (M$)</v>
      </c>
      <c r="M7" t="str">
        <v>recaudación internacional (M$)</v>
      </c>
      <c r="N7" t="str">
        <v>primer fin de semana (M$)</v>
      </c>
      <c r="O7" t="str">
        <v>segundo fin de semana (M$)</v>
      </c>
      <c r="P7" t="str">
        <v>Caída entre el primer y el segundo fin de semana</v>
      </c>
      <c r="Q7" t="str">
        <v>% de la recaudación del fin de semana de estreno</v>
      </c>
      <c r="R7" t="str">
        <v>% de la recaudación nacional</v>
      </c>
      <c r="S7" t="str">
        <v>% de la recaudación internacional</v>
      </c>
      <c r="T7" t="str">
        <v>% del presupuesto del fin de semana de estreno</v>
      </c>
      <c r="U7" t="str">
        <v>Año</v>
      </c>
      <c r="V7" t="str">
        <v>Fuente</v>
      </c>
      <c r="W7" t="str">
        <v>Cluster</v>
      </c>
    </row>
    <row r="8" spans="1:23" ht="18.75" x14ac:dyDescent="0.3">
      <c r="C8" s="11"/>
      <c r="D8" t="str">
        <v>Ant-Man: El hombre hormiga</v>
      </c>
      <c r="E8" t="str">
        <v>Ant-Man</v>
      </c>
      <c r="F8">
        <v>518</v>
      </c>
      <c r="G8">
        <v>3.9846153846153847</v>
      </c>
      <c r="H8">
        <v>0.83</v>
      </c>
      <c r="I8">
        <v>0.85</v>
      </c>
      <c r="J8">
        <v>-2.0000000000000018E-2</v>
      </c>
      <c r="K8">
        <v>130</v>
      </c>
      <c r="L8">
        <v>180</v>
      </c>
      <c r="M8">
        <v>338</v>
      </c>
      <c r="N8">
        <v>57</v>
      </c>
      <c r="O8">
        <v>24</v>
      </c>
      <c r="P8">
        <v>-0.57894736842105265</v>
      </c>
      <c r="Q8">
        <v>0.318</v>
      </c>
      <c r="R8">
        <v>0.34749034749034752</v>
      </c>
      <c r="S8">
        <v>0.65250965250965254</v>
      </c>
      <c r="T8">
        <v>0.43846153846153846</v>
      </c>
      <c r="U8">
        <v>2015</v>
      </c>
      <c r="V8" t="str">
        <v>https://www.the-numbers.com/movie/Ant-Man#tab=summary</v>
      </c>
      <c r="W8">
        <v>0</v>
      </c>
    </row>
    <row r="9" spans="1:23" x14ac:dyDescent="0.25">
      <c r="D9" t="str">
        <v>Ant-Man y la Avispa</v>
      </c>
      <c r="E9" t="str">
        <v>Ant-Man</v>
      </c>
      <c r="F9">
        <v>623</v>
      </c>
      <c r="G9">
        <v>4.7923076923076922</v>
      </c>
      <c r="H9">
        <v>0.87</v>
      </c>
      <c r="I9">
        <v>0.8</v>
      </c>
      <c r="J9">
        <v>6.9999999999999951E-2</v>
      </c>
      <c r="K9">
        <v>130</v>
      </c>
      <c r="L9">
        <v>216</v>
      </c>
      <c r="M9">
        <v>406</v>
      </c>
      <c r="N9">
        <v>75.8</v>
      </c>
      <c r="O9">
        <v>29</v>
      </c>
      <c r="P9">
        <v>-0.61741424802110823</v>
      </c>
      <c r="Q9">
        <v>0.35</v>
      </c>
      <c r="R9">
        <v>0.3467094703049759</v>
      </c>
      <c r="S9">
        <v>0.651685393258427</v>
      </c>
      <c r="T9">
        <v>0.58307692307692305</v>
      </c>
      <c r="U9">
        <v>2018</v>
      </c>
      <c r="V9" t="str">
        <v>https://www.the-numbers.com/movie/Ant-Man-and-the-Wasp#tab=summary</v>
      </c>
      <c r="W9">
        <v>0</v>
      </c>
    </row>
    <row r="10" spans="1:23" x14ac:dyDescent="0.25">
      <c r="D10" t="str">
        <v>Vengadores: La era de Ultrón</v>
      </c>
      <c r="E10" t="str">
        <v>Vengadores</v>
      </c>
      <c r="F10">
        <v>1395</v>
      </c>
      <c r="G10">
        <v>3.8219178082191783</v>
      </c>
      <c r="H10">
        <v>0.76</v>
      </c>
      <c r="I10">
        <v>0.82</v>
      </c>
      <c r="J10">
        <v>-5.9999999999999942E-2</v>
      </c>
      <c r="K10">
        <v>365</v>
      </c>
      <c r="L10">
        <v>459</v>
      </c>
      <c r="M10">
        <v>936</v>
      </c>
      <c r="N10">
        <v>191</v>
      </c>
      <c r="O10">
        <v>77</v>
      </c>
      <c r="P10">
        <v>-0.59685863874345557</v>
      </c>
      <c r="Q10">
        <v>0.41700000000000004</v>
      </c>
      <c r="R10">
        <v>0.32903225806451614</v>
      </c>
      <c r="S10">
        <v>0.67096774193548392</v>
      </c>
      <c r="T10">
        <v>0.52328767123287667</v>
      </c>
      <c r="U10">
        <v>2015</v>
      </c>
      <c r="V10" t="str">
        <v>https://www.the-numbers.com/movie/Avengers-Age-of-Ultron#tab=summary</v>
      </c>
      <c r="W10">
        <v>0</v>
      </c>
    </row>
    <row r="11" spans="1:23" x14ac:dyDescent="0.25">
      <c r="D11" t="str">
        <v>Vengadores: End game</v>
      </c>
      <c r="E11" t="str">
        <v>Vengadores</v>
      </c>
      <c r="F11">
        <v>2797</v>
      </c>
      <c r="G11">
        <v>6.9924999999999997</v>
      </c>
      <c r="H11">
        <v>0.94</v>
      </c>
      <c r="I11">
        <v>0.9</v>
      </c>
      <c r="J11">
        <v>3.9999999999999925E-2</v>
      </c>
      <c r="K11">
        <v>400</v>
      </c>
      <c r="L11">
        <v>858</v>
      </c>
      <c r="M11">
        <v>1939</v>
      </c>
      <c r="N11">
        <v>357</v>
      </c>
      <c r="O11">
        <v>147</v>
      </c>
      <c r="P11">
        <v>-0.58823529411764708</v>
      </c>
      <c r="Q11">
        <v>0.41600000000000004</v>
      </c>
      <c r="R11">
        <v>0.30675723989989273</v>
      </c>
      <c r="S11">
        <v>0.69324276010010721</v>
      </c>
      <c r="T11">
        <v>0.89249999999999996</v>
      </c>
      <c r="U11">
        <v>2019</v>
      </c>
      <c r="V11" t="str">
        <v>https://www.the-numbers.com/movie/Avengers-Endgame-(2019)#tab=summary</v>
      </c>
      <c r="W11">
        <v>1</v>
      </c>
    </row>
    <row r="12" spans="1:23" x14ac:dyDescent="0.25">
      <c r="D12" t="str">
        <v>Vengadores: Infinity War</v>
      </c>
      <c r="E12" t="str">
        <v>Vengadores</v>
      </c>
      <c r="F12">
        <v>2048</v>
      </c>
      <c r="G12">
        <v>6.8266666666666671</v>
      </c>
      <c r="H12">
        <v>0.85</v>
      </c>
      <c r="I12">
        <v>0.91</v>
      </c>
      <c r="J12">
        <v>-6.0000000000000053E-2</v>
      </c>
      <c r="K12">
        <v>300</v>
      </c>
      <c r="L12">
        <v>678</v>
      </c>
      <c r="M12">
        <v>1369</v>
      </c>
      <c r="N12">
        <v>257</v>
      </c>
      <c r="O12">
        <v>114</v>
      </c>
      <c r="P12">
        <v>-0.55642023346303504</v>
      </c>
      <c r="Q12">
        <v>0.38</v>
      </c>
      <c r="R12">
        <v>0.3310546875</v>
      </c>
      <c r="S12">
        <v>0.66845703125</v>
      </c>
      <c r="T12">
        <v>0.85666666666666669</v>
      </c>
      <c r="U12">
        <v>2018</v>
      </c>
      <c r="V12" t="str">
        <v>https://www.the-numbers.com/movie/Avengers-Infinity-War#tab=summary</v>
      </c>
      <c r="W12">
        <v>1</v>
      </c>
    </row>
    <row r="13" spans="1:23" x14ac:dyDescent="0.25">
      <c r="D13" t="str">
        <v>Black Panther: Pantera Negra</v>
      </c>
      <c r="E13" t="str">
        <v>Black Panther</v>
      </c>
      <c r="F13">
        <v>1336</v>
      </c>
      <c r="G13">
        <v>6.68</v>
      </c>
      <c r="H13">
        <v>0.96</v>
      </c>
      <c r="I13">
        <v>0.79</v>
      </c>
      <c r="J13">
        <v>0.16999999999999993</v>
      </c>
      <c r="K13">
        <v>200</v>
      </c>
      <c r="L13">
        <v>700</v>
      </c>
      <c r="M13">
        <v>636</v>
      </c>
      <c r="N13">
        <v>202</v>
      </c>
      <c r="O13">
        <v>111</v>
      </c>
      <c r="P13">
        <v>-0.45049504950495045</v>
      </c>
      <c r="Q13">
        <v>0.28899999999999998</v>
      </c>
      <c r="R13">
        <v>0.5239520958083832</v>
      </c>
      <c r="S13">
        <v>0.47604790419161674</v>
      </c>
      <c r="T13">
        <v>1.01</v>
      </c>
      <c r="U13">
        <v>2018</v>
      </c>
      <c r="V13" t="str">
        <v>https://www.the-numbers.com/movie/Black-Panther#tab=summary</v>
      </c>
      <c r="W13">
        <v>1</v>
      </c>
    </row>
    <row r="14" spans="1:23" x14ac:dyDescent="0.25">
      <c r="D14" t="str">
        <v>Black Panther: Wakanda por siempre</v>
      </c>
      <c r="E14" t="str">
        <v>Black Panther</v>
      </c>
      <c r="F14">
        <v>855</v>
      </c>
      <c r="G14">
        <v>3.42</v>
      </c>
      <c r="H14">
        <v>0.84</v>
      </c>
      <c r="I14">
        <v>0.94</v>
      </c>
      <c r="J14">
        <v>-9.9999999999999978E-2</v>
      </c>
      <c r="K14">
        <v>250</v>
      </c>
      <c r="L14">
        <v>453</v>
      </c>
      <c r="M14">
        <v>401</v>
      </c>
      <c r="N14">
        <v>181</v>
      </c>
      <c r="O14">
        <v>66</v>
      </c>
      <c r="P14">
        <v>-0.63535911602209949</v>
      </c>
      <c r="Q14">
        <v>0.48599999999999999</v>
      </c>
      <c r="R14">
        <v>0.52982456140350875</v>
      </c>
      <c r="S14">
        <v>0.46900584795321637</v>
      </c>
      <c r="T14">
        <v>0.72399999999999998</v>
      </c>
      <c r="U14">
        <v>2022</v>
      </c>
      <c r="V14" t="str">
        <v>https://www.the-numbers.com/movie/Black-Panther-Wakanda-Forever-(2022)#tab=box-office</v>
      </c>
      <c r="W14">
        <v>2</v>
      </c>
    </row>
    <row r="15" spans="1:23" x14ac:dyDescent="0.25">
      <c r="D15" t="str">
        <v>Viuda Negra</v>
      </c>
      <c r="E15" t="str">
        <v>Única</v>
      </c>
      <c r="F15">
        <v>379</v>
      </c>
      <c r="G15">
        <v>1.895</v>
      </c>
      <c r="H15">
        <v>0.79</v>
      </c>
      <c r="I15">
        <v>0.8</v>
      </c>
      <c r="J15">
        <v>-1.0000000000000009E-2</v>
      </c>
      <c r="K15">
        <v>200</v>
      </c>
      <c r="L15">
        <v>183</v>
      </c>
      <c r="M15">
        <v>196</v>
      </c>
      <c r="N15">
        <v>80.3</v>
      </c>
      <c r="O15">
        <v>25.8</v>
      </c>
      <c r="P15">
        <v>-0.67870485678704862</v>
      </c>
      <c r="Q15">
        <v>0.43799999999999994</v>
      </c>
      <c r="R15">
        <v>0.48284960422163586</v>
      </c>
      <c r="S15">
        <v>0.51715039577836408</v>
      </c>
      <c r="T15">
        <v>0.40149999999999997</v>
      </c>
      <c r="U15">
        <v>2021</v>
      </c>
      <c r="V15" t="str">
        <v>https://www.the-numbers.com/movie/Black-Widow-(2021)#tab=summary</v>
      </c>
      <c r="W15">
        <v>2</v>
      </c>
    </row>
    <row r="16" spans="1:23" x14ac:dyDescent="0.25">
      <c r="D16" t="str">
        <v>Capitán América: El primer vengador</v>
      </c>
      <c r="E16" t="str">
        <v>Capitán América</v>
      </c>
      <c r="F16">
        <v>370</v>
      </c>
      <c r="G16">
        <v>2.6428571428571428</v>
      </c>
      <c r="H16">
        <v>0.79</v>
      </c>
      <c r="I16">
        <v>0.75</v>
      </c>
      <c r="J16">
        <v>4.0000000000000036E-2</v>
      </c>
      <c r="K16">
        <v>140</v>
      </c>
      <c r="L16">
        <v>176</v>
      </c>
      <c r="M16">
        <v>193</v>
      </c>
      <c r="N16">
        <v>65</v>
      </c>
      <c r="O16">
        <v>25</v>
      </c>
      <c r="P16">
        <v>-0.61538461538461542</v>
      </c>
      <c r="Q16">
        <v>0.36799999999999999</v>
      </c>
      <c r="R16">
        <v>0.4756756756756757</v>
      </c>
      <c r="S16">
        <v>0.52162162162162162</v>
      </c>
      <c r="T16">
        <v>0.4642857142857143</v>
      </c>
      <c r="U16">
        <v>2011</v>
      </c>
      <c r="V16" t="str">
        <v>https://www.the-numbers.com/movie/Captain-America-The-First-Avenger#tab=summary</v>
      </c>
      <c r="W16">
        <v>2</v>
      </c>
    </row>
    <row r="17" spans="4:23" x14ac:dyDescent="0.25">
      <c r="D17" t="str">
        <v>Capitán América: Civil War</v>
      </c>
      <c r="E17" t="str">
        <v>Capitán América</v>
      </c>
      <c r="F17">
        <v>1151</v>
      </c>
      <c r="G17">
        <v>4.6040000000000001</v>
      </c>
      <c r="H17">
        <v>0.9</v>
      </c>
      <c r="I17">
        <v>0.89</v>
      </c>
      <c r="J17">
        <v>1.0000000000000009E-2</v>
      </c>
      <c r="K17">
        <v>250</v>
      </c>
      <c r="L17">
        <v>408</v>
      </c>
      <c r="M17">
        <v>743</v>
      </c>
      <c r="N17">
        <v>179</v>
      </c>
      <c r="O17">
        <v>72.599999999999994</v>
      </c>
      <c r="P17">
        <v>-0.59441340782122909</v>
      </c>
      <c r="Q17">
        <v>0.439</v>
      </c>
      <c r="R17">
        <v>0.35447437011294525</v>
      </c>
      <c r="S17">
        <v>0.64552562988705475</v>
      </c>
      <c r="T17">
        <v>0.71599999999999997</v>
      </c>
      <c r="U17">
        <v>2016</v>
      </c>
      <c r="V17" t="str">
        <v>https://www.the-numbers.com/movie/Captain-America-Civil-War#tab=summary</v>
      </c>
      <c r="W17">
        <v>0</v>
      </c>
    </row>
    <row r="18" spans="4:23" x14ac:dyDescent="0.25">
      <c r="D18" t="str">
        <v>Capitán América: El Soldado de Invierno</v>
      </c>
      <c r="E18" t="str">
        <v>Capitán América</v>
      </c>
      <c r="F18">
        <v>714</v>
      </c>
      <c r="G18">
        <v>4.2</v>
      </c>
      <c r="H18">
        <v>0.9</v>
      </c>
      <c r="I18">
        <v>0.92</v>
      </c>
      <c r="J18">
        <v>-2.0000000000000018E-2</v>
      </c>
      <c r="K18">
        <v>170</v>
      </c>
      <c r="L18">
        <v>259</v>
      </c>
      <c r="M18">
        <v>454</v>
      </c>
      <c r="N18">
        <v>95</v>
      </c>
      <c r="O18">
        <v>41</v>
      </c>
      <c r="P18">
        <v>-0.56842105263157894</v>
      </c>
      <c r="Q18">
        <v>0.36599999999999999</v>
      </c>
      <c r="R18">
        <v>0.36274509803921567</v>
      </c>
      <c r="S18">
        <v>0.63585434173669464</v>
      </c>
      <c r="T18">
        <v>0.55882352941176472</v>
      </c>
      <c r="U18">
        <v>2014</v>
      </c>
      <c r="V18" t="str">
        <v>https://www.the-numbers.com/movie/Captain-America-The-Winter-Soldier#tab=summary</v>
      </c>
      <c r="W18">
        <v>0</v>
      </c>
    </row>
    <row r="19" spans="4:23" x14ac:dyDescent="0.25">
      <c r="D19" t="str">
        <v>Capitana Marvel</v>
      </c>
      <c r="E19" t="str">
        <v>Única</v>
      </c>
      <c r="F19">
        <v>1129</v>
      </c>
      <c r="G19">
        <v>6.4514285714285711</v>
      </c>
      <c r="H19">
        <v>0.79</v>
      </c>
      <c r="I19">
        <v>0.45</v>
      </c>
      <c r="J19">
        <v>0.34</v>
      </c>
      <c r="K19">
        <v>175</v>
      </c>
      <c r="L19">
        <v>426</v>
      </c>
      <c r="M19">
        <v>702</v>
      </c>
      <c r="N19">
        <v>153</v>
      </c>
      <c r="O19">
        <v>67.900000000000006</v>
      </c>
      <c r="P19">
        <v>-0.55620915032679741</v>
      </c>
      <c r="Q19">
        <v>0.35899999999999999</v>
      </c>
      <c r="R19">
        <v>0.37732506643046942</v>
      </c>
      <c r="S19">
        <v>0.62178919397697074</v>
      </c>
      <c r="T19">
        <v>0.87428571428571433</v>
      </c>
      <c r="U19">
        <v>2019</v>
      </c>
      <c r="V19" t="str">
        <v>https://www.the-numbers.com/movie/Captain-Marvel-(2019)#tab=summary</v>
      </c>
      <c r="W19">
        <v>0</v>
      </c>
    </row>
    <row r="20" spans="4:23" x14ac:dyDescent="0.25">
      <c r="D20" t="str">
        <v>Doctor Strange</v>
      </c>
      <c r="E20" t="str">
        <v>Doctor Strange</v>
      </c>
      <c r="F20">
        <v>676</v>
      </c>
      <c r="G20">
        <v>4.0969696969696967</v>
      </c>
      <c r="H20">
        <v>0.89</v>
      </c>
      <c r="I20">
        <v>0.86</v>
      </c>
      <c r="J20">
        <v>3.0000000000000027E-2</v>
      </c>
      <c r="K20">
        <v>165</v>
      </c>
      <c r="L20">
        <v>232</v>
      </c>
      <c r="M20">
        <v>443</v>
      </c>
      <c r="N20">
        <v>85</v>
      </c>
      <c r="O20">
        <v>42.9</v>
      </c>
      <c r="P20">
        <v>-0.49529411764705888</v>
      </c>
      <c r="Q20">
        <v>0.36599999999999999</v>
      </c>
      <c r="R20">
        <v>0.34319526627218933</v>
      </c>
      <c r="S20">
        <v>0.65532544378698221</v>
      </c>
      <c r="T20">
        <v>0.51515151515151514</v>
      </c>
      <c r="U20">
        <v>2016</v>
      </c>
      <c r="V20" t="str">
        <v>https://www.the-numbers.com/movie/Doctor-Strange-(2016)#tab=summary</v>
      </c>
      <c r="W20">
        <v>0</v>
      </c>
    </row>
    <row r="21" spans="4:23" x14ac:dyDescent="0.25">
      <c r="D21" t="str">
        <v>Doctor Strange en el multiverso de la locura</v>
      </c>
      <c r="E21" t="str">
        <v>Doctor Strange</v>
      </c>
      <c r="F21">
        <v>952</v>
      </c>
      <c r="G21">
        <v>4.76</v>
      </c>
      <c r="H21">
        <v>0.74</v>
      </c>
      <c r="I21">
        <v>0.77</v>
      </c>
      <c r="J21">
        <v>-3.0000000000000027E-2</v>
      </c>
      <c r="K21">
        <v>200</v>
      </c>
      <c r="L21">
        <v>411</v>
      </c>
      <c r="M21">
        <v>540</v>
      </c>
      <c r="N21">
        <v>187</v>
      </c>
      <c r="O21">
        <v>61.7</v>
      </c>
      <c r="P21">
        <v>-0.67005347593582887</v>
      </c>
      <c r="Q21">
        <v>0.45600000000000002</v>
      </c>
      <c r="R21">
        <v>0.43172268907563027</v>
      </c>
      <c r="S21">
        <v>0.5672268907563025</v>
      </c>
      <c r="T21">
        <v>0.93500000000000005</v>
      </c>
      <c r="U21">
        <v>2022</v>
      </c>
      <c r="V21" t="str">
        <v>https://www.the-numbers.com/movie/Doctor-Strange-in-the-Multiverse-of-Madness-(2022)#tab=summary</v>
      </c>
      <c r="W21">
        <v>2</v>
      </c>
    </row>
    <row r="22" spans="4:23" x14ac:dyDescent="0.25">
      <c r="D22" t="str">
        <v>Eternals</v>
      </c>
      <c r="E22" t="str">
        <v>Única</v>
      </c>
      <c r="F22">
        <v>402</v>
      </c>
      <c r="G22">
        <v>2.0099999999999998</v>
      </c>
      <c r="H22">
        <v>0.47</v>
      </c>
      <c r="I22">
        <v>0.73</v>
      </c>
      <c r="J22">
        <v>-0.26</v>
      </c>
      <c r="K22">
        <v>200</v>
      </c>
      <c r="L22">
        <v>164</v>
      </c>
      <c r="M22">
        <v>237</v>
      </c>
      <c r="N22">
        <v>71</v>
      </c>
      <c r="O22">
        <v>26.8</v>
      </c>
      <c r="P22">
        <v>-0.62253521126760569</v>
      </c>
      <c r="Q22">
        <v>0.43200000000000005</v>
      </c>
      <c r="R22">
        <v>0.4079601990049751</v>
      </c>
      <c r="S22">
        <v>0.58955223880597019</v>
      </c>
      <c r="T22">
        <v>0.35499999999999998</v>
      </c>
      <c r="U22">
        <v>2021</v>
      </c>
      <c r="V22" t="str">
        <v>https://www.the-numbers.com/movie/Eternals-(2021)#tab=summary</v>
      </c>
      <c r="W22">
        <v>2</v>
      </c>
    </row>
    <row r="23" spans="4:23" x14ac:dyDescent="0.25">
      <c r="D23" t="str">
        <v>Guardianes de la Galaxia</v>
      </c>
      <c r="E23" t="str">
        <v>Guardianes</v>
      </c>
      <c r="F23">
        <v>770</v>
      </c>
      <c r="G23">
        <v>4.5294117647058822</v>
      </c>
      <c r="H23">
        <v>0.92</v>
      </c>
      <c r="I23">
        <v>0.92</v>
      </c>
      <c r="J23">
        <v>0</v>
      </c>
      <c r="K23">
        <v>170</v>
      </c>
      <c r="L23">
        <v>333</v>
      </c>
      <c r="M23">
        <v>437</v>
      </c>
      <c r="N23">
        <v>94</v>
      </c>
      <c r="O23">
        <v>42.1</v>
      </c>
      <c r="P23">
        <v>-0.55212765957446808</v>
      </c>
      <c r="Q23">
        <v>0.433</v>
      </c>
      <c r="R23">
        <v>0.43246753246753245</v>
      </c>
      <c r="S23">
        <v>0.56753246753246755</v>
      </c>
      <c r="T23">
        <v>0.55294117647058827</v>
      </c>
      <c r="U23">
        <v>2014</v>
      </c>
      <c r="V23" t="str">
        <v>https://www.the-numbers.com/movie/Guardians-of-the-Galaxy#tab=summary</v>
      </c>
      <c r="W23">
        <v>0</v>
      </c>
    </row>
    <row r="24" spans="4:23" x14ac:dyDescent="0.25">
      <c r="D24" t="str">
        <v>Guardianes de la Galaxia Vol. 2</v>
      </c>
      <c r="E24" t="str">
        <v>Guardianes</v>
      </c>
      <c r="F24">
        <v>869</v>
      </c>
      <c r="G24">
        <v>4.3449999999999998</v>
      </c>
      <c r="H24">
        <v>0.85</v>
      </c>
      <c r="I24">
        <v>0.87</v>
      </c>
      <c r="J24">
        <v>-2.0000000000000018E-2</v>
      </c>
      <c r="K24">
        <v>200</v>
      </c>
      <c r="L24">
        <v>389</v>
      </c>
      <c r="M24">
        <v>479</v>
      </c>
      <c r="N24">
        <v>146</v>
      </c>
      <c r="O24">
        <v>65</v>
      </c>
      <c r="P24">
        <v>-0.5547945205479452</v>
      </c>
      <c r="Q24">
        <v>0.376</v>
      </c>
      <c r="R24">
        <v>0.44764096662830838</v>
      </c>
      <c r="S24">
        <v>0.5512082853855006</v>
      </c>
      <c r="T24">
        <v>0.73</v>
      </c>
      <c r="U24">
        <v>2017</v>
      </c>
      <c r="V24" t="str">
        <v>https://www.the-numbers.com/movie/Guardians-of-the-Galaxy-Vol-2#tab=summary</v>
      </c>
      <c r="W24">
        <v>0</v>
      </c>
    </row>
    <row r="25" spans="4:23" x14ac:dyDescent="0.25">
      <c r="D25" t="str">
        <v>El Increíble Hulk</v>
      </c>
      <c r="E25" t="str">
        <v>Única</v>
      </c>
      <c r="F25">
        <v>265</v>
      </c>
      <c r="G25">
        <v>1.9272727272727272</v>
      </c>
      <c r="H25">
        <v>0.67</v>
      </c>
      <c r="I25">
        <v>0.69</v>
      </c>
      <c r="J25">
        <v>-1.9999999999999907E-2</v>
      </c>
      <c r="K25">
        <v>137.5</v>
      </c>
      <c r="L25">
        <v>134</v>
      </c>
      <c r="M25">
        <v>130</v>
      </c>
      <c r="N25">
        <v>55</v>
      </c>
      <c r="O25">
        <v>22.1</v>
      </c>
      <c r="P25">
        <v>-0.59818181818181815</v>
      </c>
      <c r="Q25">
        <v>0.41100000000000003</v>
      </c>
      <c r="R25">
        <v>0.50566037735849056</v>
      </c>
      <c r="S25">
        <v>0.49056603773584906</v>
      </c>
      <c r="T25">
        <v>0.4</v>
      </c>
      <c r="U25">
        <v>2008</v>
      </c>
      <c r="V25" t="str">
        <v>https://www.the-numbers.com/movie/Guardians-of-the-Galaxy-Vol-2#tab=summary</v>
      </c>
      <c r="W25">
        <v>2</v>
      </c>
    </row>
    <row r="26" spans="4:23" x14ac:dyDescent="0.25">
      <c r="D26" t="str">
        <v>Iron Man</v>
      </c>
      <c r="E26" t="str">
        <v>Iron Man</v>
      </c>
      <c r="F26">
        <v>585</v>
      </c>
      <c r="G26">
        <v>3.1451612903225805</v>
      </c>
      <c r="H26">
        <v>0.94</v>
      </c>
      <c r="I26">
        <v>0.91</v>
      </c>
      <c r="J26">
        <v>2.9999999999999916E-2</v>
      </c>
      <c r="K26">
        <v>186</v>
      </c>
      <c r="L26">
        <v>318</v>
      </c>
      <c r="M26">
        <v>266</v>
      </c>
      <c r="N26">
        <v>102</v>
      </c>
      <c r="O26">
        <v>51.2</v>
      </c>
      <c r="P26">
        <v>-0.49803921568627452</v>
      </c>
      <c r="Q26">
        <v>0.32100000000000001</v>
      </c>
      <c r="R26">
        <v>0.54358974358974355</v>
      </c>
      <c r="S26">
        <v>0.4547008547008547</v>
      </c>
      <c r="T26">
        <v>0.54838709677419351</v>
      </c>
      <c r="U26">
        <v>2008</v>
      </c>
      <c r="V26" t="str">
        <v>https://www.the-numbers.com/movie/Iron-Man#tab=summary</v>
      </c>
      <c r="W26">
        <v>2</v>
      </c>
    </row>
    <row r="27" spans="4:23" x14ac:dyDescent="0.25">
      <c r="D27" t="str">
        <v>Iron Man 2</v>
      </c>
      <c r="E27" t="str">
        <v>Iron Man</v>
      </c>
      <c r="F27">
        <v>621</v>
      </c>
      <c r="G27">
        <v>3.6529411764705881</v>
      </c>
      <c r="H27">
        <v>0.71</v>
      </c>
      <c r="I27">
        <v>0.71</v>
      </c>
      <c r="J27">
        <v>0</v>
      </c>
      <c r="K27">
        <v>170</v>
      </c>
      <c r="L27">
        <v>312</v>
      </c>
      <c r="M27">
        <v>308</v>
      </c>
      <c r="N27">
        <v>128</v>
      </c>
      <c r="O27">
        <v>52</v>
      </c>
      <c r="P27">
        <v>-0.59375</v>
      </c>
      <c r="Q27">
        <v>0.41</v>
      </c>
      <c r="R27">
        <v>0.50241545893719808</v>
      </c>
      <c r="S27">
        <v>0.49597423510466987</v>
      </c>
      <c r="T27">
        <v>0.75294117647058822</v>
      </c>
      <c r="U27">
        <v>2010</v>
      </c>
      <c r="V27" t="str">
        <v>https://www.the-numbers.com/movie/Iron-Man-2#tab=summary</v>
      </c>
      <c r="W27">
        <v>2</v>
      </c>
    </row>
    <row r="28" spans="4:23" x14ac:dyDescent="0.25">
      <c r="D28" t="str">
        <v>Iron Man 3</v>
      </c>
      <c r="E28" t="str">
        <v>Iron Man</v>
      </c>
      <c r="F28">
        <v>1215</v>
      </c>
      <c r="G28">
        <v>6.0750000000000002</v>
      </c>
      <c r="H28">
        <v>0.79</v>
      </c>
      <c r="I28">
        <v>0.78</v>
      </c>
      <c r="J28">
        <v>1.0000000000000009E-2</v>
      </c>
      <c r="K28">
        <v>200</v>
      </c>
      <c r="L28">
        <v>408</v>
      </c>
      <c r="M28">
        <v>806</v>
      </c>
      <c r="N28">
        <v>174</v>
      </c>
      <c r="O28">
        <v>72.5</v>
      </c>
      <c r="P28">
        <v>-0.58333333333333326</v>
      </c>
      <c r="Q28">
        <v>0.42599999999999999</v>
      </c>
      <c r="R28">
        <v>0.33580246913580247</v>
      </c>
      <c r="S28">
        <v>0.66337448559670786</v>
      </c>
      <c r="T28">
        <v>0.87</v>
      </c>
      <c r="U28">
        <v>2013</v>
      </c>
      <c r="V28" t="str">
        <v>https://www.the-numbers.com/movie/Iron-Man-3#tab=summary</v>
      </c>
      <c r="W28">
        <v>0</v>
      </c>
    </row>
    <row r="29" spans="4:23" x14ac:dyDescent="0.25">
      <c r="D29" t="str">
        <v>Shang-Chi y la leyenda de los Diez Anillos</v>
      </c>
      <c r="E29" t="str">
        <v>Única</v>
      </c>
      <c r="F29">
        <v>432</v>
      </c>
      <c r="G29">
        <v>2.88</v>
      </c>
      <c r="H29">
        <v>0.91</v>
      </c>
      <c r="I29">
        <v>0.93</v>
      </c>
      <c r="J29">
        <v>-2.0000000000000018E-2</v>
      </c>
      <c r="K29">
        <v>150</v>
      </c>
      <c r="L29">
        <v>224</v>
      </c>
      <c r="M29">
        <v>207</v>
      </c>
      <c r="N29">
        <v>75</v>
      </c>
      <c r="O29">
        <v>34.700000000000003</v>
      </c>
      <c r="P29">
        <v>-0.53733333333333322</v>
      </c>
      <c r="Q29">
        <v>0.33600000000000002</v>
      </c>
      <c r="R29">
        <v>0.51851851851851849</v>
      </c>
      <c r="S29">
        <v>0.47916666666666669</v>
      </c>
      <c r="T29">
        <v>0.5</v>
      </c>
      <c r="U29">
        <v>2021</v>
      </c>
      <c r="V29" t="str">
        <v>https://www.the-numbers.com/movie/Shang-Chi-and-the-Legend-of-the-Ten-Rings-(2021)#tab=summary</v>
      </c>
      <c r="W29">
        <v>2</v>
      </c>
    </row>
    <row r="30" spans="4:23" x14ac:dyDescent="0.25">
      <c r="D30" t="str">
        <v>Spider-Man: Lejos de casa</v>
      </c>
      <c r="E30" t="str">
        <v>Spider-Man</v>
      </c>
      <c r="F30">
        <v>1132</v>
      </c>
      <c r="G30">
        <v>7.0750000000000002</v>
      </c>
      <c r="H30">
        <v>0.9</v>
      </c>
      <c r="I30">
        <v>0.93</v>
      </c>
      <c r="J30">
        <v>-3.0000000000000027E-2</v>
      </c>
      <c r="K30">
        <v>160</v>
      </c>
      <c r="L30">
        <v>390</v>
      </c>
      <c r="M30">
        <v>741</v>
      </c>
      <c r="N30">
        <v>93</v>
      </c>
      <c r="O30">
        <v>45.3</v>
      </c>
      <c r="P30">
        <v>-0.51290322580645165</v>
      </c>
      <c r="Q30">
        <v>0.23699999999999999</v>
      </c>
      <c r="R30">
        <v>0.34452296819787986</v>
      </c>
      <c r="S30">
        <v>0.65459363957597172</v>
      </c>
      <c r="T30">
        <v>0.58125000000000004</v>
      </c>
      <c r="U30">
        <v>2019</v>
      </c>
      <c r="V30" t="str">
        <v>https://www.the-numbers.com/movie/Spider-Man-Far-From-Home-(2019)#tab=summary</v>
      </c>
      <c r="W30">
        <v>0</v>
      </c>
    </row>
    <row r="31" spans="4:23" x14ac:dyDescent="0.25">
      <c r="D31" t="str">
        <v>Spider-Man: De regreso a casa</v>
      </c>
      <c r="E31" t="str">
        <v>Spider-Man</v>
      </c>
      <c r="F31">
        <v>878</v>
      </c>
      <c r="G31">
        <v>5.0171428571428569</v>
      </c>
      <c r="H31">
        <v>0.92</v>
      </c>
      <c r="I31">
        <v>0.87</v>
      </c>
      <c r="J31">
        <v>5.0000000000000044E-2</v>
      </c>
      <c r="K31">
        <v>175</v>
      </c>
      <c r="L31">
        <v>334</v>
      </c>
      <c r="M31">
        <v>544</v>
      </c>
      <c r="N31">
        <v>117</v>
      </c>
      <c r="O31">
        <v>44</v>
      </c>
      <c r="P31">
        <v>-0.62393162393162394</v>
      </c>
      <c r="Q31">
        <v>0.35</v>
      </c>
      <c r="R31">
        <v>0.38041002277904329</v>
      </c>
      <c r="S31">
        <v>0.61958997722095677</v>
      </c>
      <c r="T31">
        <v>0.66857142857142859</v>
      </c>
      <c r="U31">
        <v>2017</v>
      </c>
      <c r="V31" t="str">
        <v>https://www.the-numbers.com/movie/Spider-Man-Homecoming#tab=summary</v>
      </c>
      <c r="W31">
        <v>0</v>
      </c>
    </row>
    <row r="32" spans="4:23" x14ac:dyDescent="0.25">
      <c r="D32" t="str">
        <v>Spider-Man: Sin camino a casa</v>
      </c>
      <c r="E32" t="str">
        <v>Spider-Man</v>
      </c>
      <c r="F32">
        <v>1911</v>
      </c>
      <c r="G32">
        <v>9.5549999999999997</v>
      </c>
      <c r="H32">
        <v>0.93</v>
      </c>
      <c r="I32">
        <v>0.96</v>
      </c>
      <c r="J32">
        <v>-2.9999999999999916E-2</v>
      </c>
      <c r="K32">
        <v>200</v>
      </c>
      <c r="L32">
        <v>814</v>
      </c>
      <c r="M32">
        <v>1097</v>
      </c>
      <c r="N32">
        <v>260</v>
      </c>
      <c r="O32">
        <v>84</v>
      </c>
      <c r="P32">
        <v>-0.67692307692307696</v>
      </c>
      <c r="Q32">
        <v>0.32</v>
      </c>
      <c r="R32">
        <v>0.42595499738356879</v>
      </c>
      <c r="S32">
        <v>0.57404500261643121</v>
      </c>
      <c r="T32">
        <v>1.3</v>
      </c>
      <c r="U32">
        <v>2021</v>
      </c>
      <c r="V32" t="str">
        <v>https://www.the-numbers.com/movie/Spider-Man-No-Way-Home-(2021)#tab=summary</v>
      </c>
      <c r="W32">
        <v>1</v>
      </c>
    </row>
    <row r="33" spans="4:23" x14ac:dyDescent="0.25">
      <c r="D33" t="str">
        <v>Los Vengadores</v>
      </c>
      <c r="E33" t="str">
        <v>Los Vengadores</v>
      </c>
      <c r="F33">
        <v>1515</v>
      </c>
      <c r="G33">
        <v>6.7333333333333334</v>
      </c>
      <c r="H33">
        <v>0.91</v>
      </c>
      <c r="I33">
        <v>0.91</v>
      </c>
      <c r="J33">
        <v>0</v>
      </c>
      <c r="K33">
        <v>225</v>
      </c>
      <c r="L33">
        <v>623</v>
      </c>
      <c r="M33">
        <v>891</v>
      </c>
      <c r="N33">
        <v>207</v>
      </c>
      <c r="O33">
        <v>103</v>
      </c>
      <c r="P33">
        <v>-0.50241545893719808</v>
      </c>
      <c r="Q33">
        <v>0.33299999999999996</v>
      </c>
      <c r="R33">
        <v>0.41122112211221123</v>
      </c>
      <c r="S33">
        <v>0.58811881188118809</v>
      </c>
      <c r="T33">
        <v>0.92</v>
      </c>
      <c r="U33">
        <v>2012</v>
      </c>
      <c r="V33" t="str">
        <v>https://www.the-numbers.com/movie/Avengers-The-(2012)#tab=summary</v>
      </c>
      <c r="W33">
        <v>1</v>
      </c>
    </row>
    <row r="34" spans="4:23" x14ac:dyDescent="0.25">
      <c r="D34" t="str">
        <v>Thor: El mundo oscuro</v>
      </c>
      <c r="E34" t="str">
        <v>Thor</v>
      </c>
      <c r="F34">
        <v>644</v>
      </c>
      <c r="G34">
        <v>4.293333333333333</v>
      </c>
      <c r="H34">
        <v>0.66</v>
      </c>
      <c r="I34">
        <v>0.75</v>
      </c>
      <c r="J34">
        <v>-8.9999999999999969E-2</v>
      </c>
      <c r="K34">
        <v>150</v>
      </c>
      <c r="L34">
        <v>206</v>
      </c>
      <c r="M34">
        <v>438</v>
      </c>
      <c r="N34">
        <v>85</v>
      </c>
      <c r="O34">
        <v>36.5</v>
      </c>
      <c r="P34">
        <v>-0.57058823529411762</v>
      </c>
      <c r="Q34">
        <v>0.41499999999999998</v>
      </c>
      <c r="R34">
        <v>0.31987577639751552</v>
      </c>
      <c r="S34">
        <v>0.68012422360248448</v>
      </c>
      <c r="T34">
        <v>0.56666666666666665</v>
      </c>
      <c r="U34">
        <v>2013</v>
      </c>
      <c r="V34" t="str">
        <v>https://www.the-numbers.com/movie/Thor-The-Dark-World#tab=box-office</v>
      </c>
      <c r="W34">
        <v>0</v>
      </c>
    </row>
    <row r="35" spans="4:23" x14ac:dyDescent="0.25">
      <c r="D35" t="str">
        <v>Thor: Amor y trueno</v>
      </c>
      <c r="E35" t="str">
        <v>Thor</v>
      </c>
      <c r="F35">
        <v>745</v>
      </c>
      <c r="G35">
        <v>2.98</v>
      </c>
      <c r="H35">
        <v>0.64</v>
      </c>
      <c r="I35">
        <v>0.63</v>
      </c>
      <c r="J35">
        <v>1.0000000000000009E-2</v>
      </c>
      <c r="K35">
        <v>250</v>
      </c>
      <c r="L35">
        <v>343</v>
      </c>
      <c r="M35">
        <v>403</v>
      </c>
      <c r="N35">
        <v>144</v>
      </c>
      <c r="O35">
        <v>46.6</v>
      </c>
      <c r="P35">
        <v>-0.67638888888888893</v>
      </c>
      <c r="Q35">
        <v>0.42</v>
      </c>
      <c r="R35">
        <v>0.46040268456375838</v>
      </c>
      <c r="S35">
        <v>0.54093959731543628</v>
      </c>
      <c r="T35">
        <v>0.57599999999999996</v>
      </c>
      <c r="U35">
        <v>2022</v>
      </c>
      <c r="V35" t="str">
        <v>https://www.the-numbers.com/movie/Thor-Love-and-Thunder-(2022)#tab=summary</v>
      </c>
      <c r="W35">
        <v>2</v>
      </c>
    </row>
    <row r="36" spans="4:23" x14ac:dyDescent="0.25">
      <c r="D36" t="str">
        <v>Thor: Ragnarok</v>
      </c>
      <c r="E36" t="str">
        <v>Thor</v>
      </c>
      <c r="F36">
        <v>850</v>
      </c>
      <c r="G36">
        <v>4.7222222222222223</v>
      </c>
      <c r="H36">
        <v>0.93</v>
      </c>
      <c r="I36">
        <v>0.87</v>
      </c>
      <c r="J36">
        <v>6.0000000000000053E-2</v>
      </c>
      <c r="K36">
        <v>180</v>
      </c>
      <c r="L36">
        <v>315</v>
      </c>
      <c r="M36">
        <v>535</v>
      </c>
      <c r="N36">
        <v>122</v>
      </c>
      <c r="O36">
        <v>57</v>
      </c>
      <c r="P36">
        <v>-0.53278688524590168</v>
      </c>
      <c r="Q36">
        <v>0.39</v>
      </c>
      <c r="R36">
        <v>0.37058823529411766</v>
      </c>
      <c r="S36">
        <v>0.62941176470588234</v>
      </c>
      <c r="T36">
        <v>0.67777777777777781</v>
      </c>
      <c r="U36">
        <v>2017</v>
      </c>
      <c r="V36" t="str">
        <v>https://www.the-numbers.com/movie/Thor-Ragnarok#tab=summary</v>
      </c>
      <c r="W36">
        <v>0</v>
      </c>
    </row>
    <row r="37" spans="4:23" x14ac:dyDescent="0.25">
      <c r="D37" t="str">
        <v>Thor</v>
      </c>
      <c r="E37" t="str">
        <v>Thor</v>
      </c>
      <c r="F37">
        <v>449</v>
      </c>
      <c r="G37">
        <v>2.9933333333333332</v>
      </c>
      <c r="H37">
        <v>0.77</v>
      </c>
      <c r="I37">
        <v>0.76</v>
      </c>
      <c r="J37">
        <v>1.0000000000000009E-2</v>
      </c>
      <c r="K37">
        <v>150</v>
      </c>
      <c r="L37">
        <v>181</v>
      </c>
      <c r="M37">
        <v>268</v>
      </c>
      <c r="N37">
        <v>65</v>
      </c>
      <c r="O37">
        <v>34</v>
      </c>
      <c r="P37">
        <v>-0.47692307692307689</v>
      </c>
      <c r="Q37">
        <v>0.36299999999999999</v>
      </c>
      <c r="R37">
        <v>0.40311804008908686</v>
      </c>
      <c r="S37">
        <v>0.5968819599109132</v>
      </c>
      <c r="T37">
        <v>0.43333333333333335</v>
      </c>
      <c r="U37">
        <v>2011</v>
      </c>
      <c r="V37" t="str">
        <v>https://www.the-numbers.com/movie/Thor#tab=summary</v>
      </c>
      <c r="W37">
        <v>0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D47A2-E5F3-4309-9B23-A2005F420439}">
  <dimension ref="B2:F6"/>
  <sheetViews>
    <sheetView tabSelected="1" workbookViewId="0">
      <selection activeCell="E20" sqref="E20"/>
    </sheetView>
  </sheetViews>
  <sheetFormatPr baseColWidth="10" defaultRowHeight="15" x14ac:dyDescent="0.25"/>
  <cols>
    <col min="1" max="1" width="4.85546875" customWidth="1"/>
    <col min="2" max="2" width="12.5703125" bestFit="1" customWidth="1"/>
    <col min="3" max="3" width="20.5703125" bestFit="1" customWidth="1"/>
    <col min="4" max="4" width="29.140625" customWidth="1"/>
    <col min="5" max="5" width="27.140625" bestFit="1" customWidth="1"/>
    <col min="6" max="6" width="14" bestFit="1" customWidth="1"/>
  </cols>
  <sheetData>
    <row r="2" spans="2:6" x14ac:dyDescent="0.25">
      <c r="B2" s="18" t="s">
        <v>93</v>
      </c>
      <c r="C2" s="19" t="s">
        <v>94</v>
      </c>
      <c r="D2" s="19" t="s">
        <v>95</v>
      </c>
      <c r="E2" s="19" t="s">
        <v>96</v>
      </c>
      <c r="F2" t="s">
        <v>97</v>
      </c>
    </row>
    <row r="3" spans="2:6" x14ac:dyDescent="0.25">
      <c r="B3" s="15">
        <v>0</v>
      </c>
      <c r="C3" s="17">
        <v>867.5333333333333</v>
      </c>
      <c r="D3" s="16">
        <v>0.84533333333333327</v>
      </c>
      <c r="E3" s="16">
        <v>0.82266666666666655</v>
      </c>
      <c r="F3" s="21">
        <v>15</v>
      </c>
    </row>
    <row r="4" spans="2:6" x14ac:dyDescent="0.25">
      <c r="B4" s="15">
        <v>1</v>
      </c>
      <c r="C4" s="17">
        <v>1921.4</v>
      </c>
      <c r="D4" s="16">
        <v>0.91799999999999993</v>
      </c>
      <c r="E4" s="16">
        <v>0.89399999999999991</v>
      </c>
      <c r="F4" s="21">
        <v>5</v>
      </c>
    </row>
    <row r="5" spans="2:6" x14ac:dyDescent="0.25">
      <c r="B5" s="15">
        <v>2</v>
      </c>
      <c r="C5" s="17">
        <v>560.6</v>
      </c>
      <c r="D5" s="16">
        <v>0.75</v>
      </c>
      <c r="E5" s="16">
        <v>0.78599999999999992</v>
      </c>
      <c r="F5" s="21">
        <v>10</v>
      </c>
    </row>
    <row r="6" spans="2:6" x14ac:dyDescent="0.25">
      <c r="B6" s="15" t="s">
        <v>92</v>
      </c>
      <c r="C6" s="17">
        <v>940.86666666666667</v>
      </c>
      <c r="D6" s="16">
        <v>0.82566666666666666</v>
      </c>
      <c r="E6" s="16">
        <v>0.82233333333333336</v>
      </c>
      <c r="F6" s="21">
        <v>30</v>
      </c>
    </row>
  </sheetData>
  <conditionalFormatting pivot="1" sqref="C3:C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D3:D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E3:E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Marvel_Studios</vt:lpstr>
      <vt:lpstr>Codigo Python</vt:lpstr>
      <vt:lpstr>Analisis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José Ignacio González Gómez</cp:lastModifiedBy>
  <dcterms:created xsi:type="dcterms:W3CDTF">2025-09-15T10:16:52Z</dcterms:created>
  <dcterms:modified xsi:type="dcterms:W3CDTF">2025-09-17T20:29:30Z</dcterms:modified>
</cp:coreProperties>
</file>